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printerSettings/printerSettings1.bin" ContentType="application/vnd.openxmlformats-officedocument.spreadsheetml.printerSettings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r-5a\Inbox\до 30.09.2026 Регистри за публикуване разрешителни\"/>
    </mc:Choice>
  </mc:AlternateContent>
  <bookViews>
    <workbookView xWindow="0" yWindow="0" windowWidth="28800" windowHeight="12330" activeTab="1"/>
  </bookViews>
  <sheets>
    <sheet name="Легенда" sheetId="4" r:id="rId1"/>
    <sheet name="заустване " sheetId="1" r:id="rId2"/>
  </sheets>
  <definedNames>
    <definedName name="_xlnm._FilterDatabase" localSheetId="1" hidden="1">'заустване '!$A$3:$CZ$493</definedName>
  </definedNames>
  <calcPr calcId="162913"/>
</workbook>
</file>

<file path=xl/calcChain.xml><?xml version="1.0" encoding="utf-8"?>
<calcChain xmlns="http://schemas.openxmlformats.org/spreadsheetml/2006/main">
  <c r="CP493" i="1" l="1"/>
  <c r="CZ493" i="1" s="1"/>
  <c r="CE493" i="1"/>
  <c r="CN493" i="1" s="1"/>
  <c r="CP492" i="1"/>
  <c r="CZ492" i="1" s="1"/>
  <c r="CE492" i="1"/>
  <c r="CP491" i="1"/>
  <c r="CY491" i="1" s="1"/>
  <c r="CE491" i="1"/>
  <c r="CN491" i="1" s="1"/>
  <c r="CP490" i="1"/>
  <c r="CR490" i="1" s="1"/>
  <c r="CE490" i="1"/>
  <c r="CH490" i="1" s="1"/>
  <c r="CP489" i="1"/>
  <c r="CX489" i="1" s="1"/>
  <c r="CE489" i="1"/>
  <c r="CM489" i="1" s="1"/>
  <c r="CP488" i="1"/>
  <c r="CE488" i="1"/>
  <c r="CP487" i="1"/>
  <c r="CX487" i="1" s="1"/>
  <c r="CE487" i="1"/>
  <c r="CM487" i="1" s="1"/>
  <c r="CP486" i="1"/>
  <c r="CX486" i="1" s="1"/>
  <c r="CE486" i="1"/>
  <c r="CM486" i="1" s="1"/>
  <c r="CP485" i="1"/>
  <c r="CX485" i="1" s="1"/>
  <c r="CE485" i="1"/>
  <c r="CM485" i="1" s="1"/>
  <c r="CP484" i="1"/>
  <c r="CE484" i="1"/>
  <c r="CP483" i="1"/>
  <c r="CX483" i="1" s="1"/>
  <c r="CE483" i="1"/>
  <c r="CM483" i="1" s="1"/>
  <c r="CP482" i="1"/>
  <c r="CX482" i="1" s="1"/>
  <c r="CE482" i="1"/>
  <c r="CM482" i="1" s="1"/>
  <c r="CP481" i="1"/>
  <c r="CU481" i="1" s="1"/>
  <c r="CE481" i="1"/>
  <c r="CM481" i="1" s="1"/>
  <c r="CP480" i="1"/>
  <c r="CE480" i="1"/>
  <c r="CP479" i="1"/>
  <c r="CW479" i="1" s="1"/>
  <c r="CE479" i="1"/>
  <c r="CL479" i="1" s="1"/>
  <c r="CP478" i="1"/>
  <c r="CU478" i="1" s="1"/>
  <c r="CE478" i="1"/>
  <c r="CP477" i="1"/>
  <c r="CW477" i="1" s="1"/>
  <c r="CE477" i="1"/>
  <c r="CL477" i="1" s="1"/>
  <c r="CP476" i="1"/>
  <c r="CE476" i="1"/>
  <c r="CK476" i="1" s="1"/>
  <c r="CP475" i="1"/>
  <c r="CW475" i="1" s="1"/>
  <c r="CE475" i="1"/>
  <c r="CM475" i="1" s="1"/>
  <c r="CP474" i="1"/>
  <c r="CX474" i="1" s="1"/>
  <c r="CE474" i="1"/>
  <c r="CM474" i="1" s="1"/>
  <c r="CP473" i="1"/>
  <c r="CX473" i="1" s="1"/>
  <c r="CE473" i="1"/>
  <c r="CM473" i="1" s="1"/>
  <c r="CP472" i="1"/>
  <c r="CX472" i="1" s="1"/>
  <c r="CE472" i="1"/>
  <c r="CP471" i="1"/>
  <c r="CX471" i="1" s="1"/>
  <c r="CE471" i="1"/>
  <c r="CI471" i="1" s="1"/>
  <c r="CP470" i="1"/>
  <c r="CX470" i="1" s="1"/>
  <c r="CE470" i="1"/>
  <c r="CN470" i="1" s="1"/>
  <c r="CP469" i="1"/>
  <c r="CX469" i="1" s="1"/>
  <c r="CE469" i="1"/>
  <c r="CN469" i="1" s="1"/>
  <c r="CP468" i="1"/>
  <c r="CX468" i="1" s="1"/>
  <c r="CE468" i="1"/>
  <c r="CP467" i="1"/>
  <c r="CX467" i="1" s="1"/>
  <c r="CE467" i="1"/>
  <c r="CP466" i="1"/>
  <c r="CX466" i="1" s="1"/>
  <c r="CE466" i="1"/>
  <c r="CO466" i="1" s="1"/>
  <c r="CP465" i="1"/>
  <c r="CE465" i="1"/>
  <c r="CN465" i="1" s="1"/>
  <c r="CP464" i="1"/>
  <c r="CW464" i="1" s="1"/>
  <c r="CE464" i="1"/>
  <c r="CL464" i="1" s="1"/>
  <c r="CP463" i="1"/>
  <c r="CW463" i="1" s="1"/>
  <c r="CE463" i="1"/>
  <c r="CN463" i="1" s="1"/>
  <c r="CP462" i="1"/>
  <c r="CY462" i="1" s="1"/>
  <c r="CE462" i="1"/>
  <c r="CP461" i="1"/>
  <c r="CE461" i="1"/>
  <c r="CH461" i="1" s="1"/>
  <c r="CP460" i="1"/>
  <c r="CE460" i="1"/>
  <c r="CK460" i="1" s="1"/>
  <c r="CP459" i="1"/>
  <c r="CX459" i="1" s="1"/>
  <c r="CE459" i="1"/>
  <c r="CM459" i="1" s="1"/>
  <c r="CP458" i="1"/>
  <c r="CE458" i="1"/>
  <c r="CH458" i="1" s="1"/>
  <c r="CP457" i="1"/>
  <c r="CS457" i="1" s="1"/>
  <c r="CE457" i="1"/>
  <c r="CP456" i="1"/>
  <c r="CU456" i="1" s="1"/>
  <c r="CE456" i="1"/>
  <c r="CK456" i="1" s="1"/>
  <c r="CP455" i="1"/>
  <c r="CX455" i="1" s="1"/>
  <c r="CE455" i="1"/>
  <c r="CM455" i="1" s="1"/>
  <c r="CP454" i="1"/>
  <c r="CE454" i="1"/>
  <c r="CH454" i="1" s="1"/>
  <c r="CP453" i="1"/>
  <c r="CS453" i="1" s="1"/>
  <c r="CE453" i="1"/>
  <c r="CH453" i="1" s="1"/>
  <c r="CP452" i="1"/>
  <c r="CE452" i="1"/>
  <c r="CK452" i="1" s="1"/>
  <c r="CP451" i="1"/>
  <c r="CE451" i="1"/>
  <c r="CP450" i="1"/>
  <c r="CS450" i="1" s="1"/>
  <c r="CE450" i="1"/>
  <c r="CH450" i="1" s="1"/>
  <c r="CP449" i="1"/>
  <c r="CU449" i="1" s="1"/>
  <c r="CE449" i="1"/>
  <c r="CO449" i="1" s="1"/>
  <c r="CP448" i="1"/>
  <c r="CX448" i="1" s="1"/>
  <c r="CE448" i="1"/>
  <c r="CK448" i="1" s="1"/>
  <c r="CP447" i="1"/>
  <c r="CE447" i="1"/>
  <c r="CP446" i="1"/>
  <c r="CE446" i="1"/>
  <c r="CH446" i="1" s="1"/>
  <c r="CP445" i="1"/>
  <c r="CE445" i="1"/>
  <c r="CP444" i="1"/>
  <c r="CX444" i="1" s="1"/>
  <c r="CE444" i="1"/>
  <c r="CP443" i="1"/>
  <c r="CQ443" i="1" s="1"/>
  <c r="CE443" i="1"/>
  <c r="CP442" i="1"/>
  <c r="CY442" i="1" s="1"/>
  <c r="CE442" i="1"/>
  <c r="CM442" i="1" s="1"/>
  <c r="CP441" i="1"/>
  <c r="CQ441" i="1" s="1"/>
  <c r="CE441" i="1"/>
  <c r="CH441" i="1" s="1"/>
  <c r="CP440" i="1"/>
  <c r="CE440" i="1"/>
  <c r="CG440" i="1" s="1"/>
  <c r="CP439" i="1"/>
  <c r="CY439" i="1" s="1"/>
  <c r="CE439" i="1"/>
  <c r="CP438" i="1"/>
  <c r="CX438" i="1" s="1"/>
  <c r="CE438" i="1"/>
  <c r="CO438" i="1" s="1"/>
  <c r="CP437" i="1"/>
  <c r="CX437" i="1" s="1"/>
  <c r="CE437" i="1"/>
  <c r="CP436" i="1"/>
  <c r="CE436" i="1"/>
  <c r="CL436" i="1" s="1"/>
  <c r="CP435" i="1"/>
  <c r="CU435" i="1" s="1"/>
  <c r="CE435" i="1"/>
  <c r="CN435" i="1" s="1"/>
  <c r="CP434" i="1"/>
  <c r="CZ434" i="1" s="1"/>
  <c r="CE434" i="1"/>
  <c r="CM434" i="1" s="1"/>
  <c r="CP433" i="1"/>
  <c r="CU433" i="1" s="1"/>
  <c r="CE433" i="1"/>
  <c r="CN433" i="1" s="1"/>
  <c r="CP432" i="1"/>
  <c r="CW432" i="1" s="1"/>
  <c r="CE432" i="1"/>
  <c r="CN432" i="1" s="1"/>
  <c r="CP431" i="1"/>
  <c r="CU431" i="1" s="1"/>
  <c r="CE431" i="1"/>
  <c r="CN431" i="1" s="1"/>
  <c r="CP430" i="1"/>
  <c r="CW430" i="1" s="1"/>
  <c r="CE430" i="1"/>
  <c r="CI430" i="1" s="1"/>
  <c r="CP429" i="1"/>
  <c r="CX429" i="1" s="1"/>
  <c r="CE429" i="1"/>
  <c r="CN429" i="1" s="1"/>
  <c r="CP428" i="1"/>
  <c r="CE428" i="1"/>
  <c r="CN428" i="1" s="1"/>
  <c r="CP427" i="1"/>
  <c r="CE427" i="1"/>
  <c r="CN427" i="1" s="1"/>
  <c r="CP426" i="1"/>
  <c r="CE426" i="1"/>
  <c r="CM426" i="1" s="1"/>
  <c r="CP425" i="1"/>
  <c r="CE425" i="1"/>
  <c r="CP424" i="1"/>
  <c r="CX424" i="1" s="1"/>
  <c r="CE424" i="1"/>
  <c r="CK424" i="1" s="1"/>
  <c r="CP423" i="1"/>
  <c r="CZ423" i="1" s="1"/>
  <c r="CE423" i="1"/>
  <c r="CP422" i="1"/>
  <c r="CW422" i="1" s="1"/>
  <c r="CE422" i="1"/>
  <c r="CI422" i="1" s="1"/>
  <c r="CP421" i="1"/>
  <c r="CX421" i="1" s="1"/>
  <c r="CE421" i="1"/>
  <c r="CN421" i="1" s="1"/>
  <c r="CP420" i="1"/>
  <c r="CE420" i="1"/>
  <c r="CK420" i="1" s="1"/>
  <c r="CP419" i="1"/>
  <c r="CE419" i="1"/>
  <c r="CP418" i="1"/>
  <c r="CX418" i="1" s="1"/>
  <c r="CE418" i="1"/>
  <c r="CN418" i="1" s="1"/>
  <c r="CP417" i="1"/>
  <c r="CX417" i="1" s="1"/>
  <c r="CE417" i="1"/>
  <c r="CM417" i="1" s="1"/>
  <c r="CP416" i="1"/>
  <c r="CS416" i="1" s="1"/>
  <c r="CE416" i="1"/>
  <c r="CH416" i="1" s="1"/>
  <c r="CP415" i="1"/>
  <c r="CE415" i="1"/>
  <c r="CM415" i="1" s="1"/>
  <c r="CP414" i="1"/>
  <c r="CX414" i="1" s="1"/>
  <c r="CE414" i="1"/>
  <c r="CM414" i="1" s="1"/>
  <c r="CP413" i="1"/>
  <c r="CX413" i="1" s="1"/>
  <c r="CE413" i="1"/>
  <c r="CM413" i="1" s="1"/>
  <c r="CP412" i="1"/>
  <c r="CU412" i="1" s="1"/>
  <c r="CE412" i="1"/>
  <c r="CH412" i="1" s="1"/>
  <c r="CP411" i="1"/>
  <c r="CU411" i="1" s="1"/>
  <c r="CE411" i="1"/>
  <c r="CK411" i="1" s="1"/>
  <c r="CP410" i="1"/>
  <c r="CQ410" i="1" s="1"/>
  <c r="CE410" i="1"/>
  <c r="CK410" i="1" s="1"/>
  <c r="CP409" i="1"/>
  <c r="CE409" i="1"/>
  <c r="CP408" i="1"/>
  <c r="CE408" i="1"/>
  <c r="CH408" i="1" s="1"/>
  <c r="CP407" i="1"/>
  <c r="CE407" i="1"/>
  <c r="CK407" i="1" s="1"/>
  <c r="CP406" i="1"/>
  <c r="CU406" i="1" s="1"/>
  <c r="CE406" i="1"/>
  <c r="CP405" i="1"/>
  <c r="CS405" i="1" s="1"/>
  <c r="CE405" i="1"/>
  <c r="CI405" i="1" s="1"/>
  <c r="CP404" i="1"/>
  <c r="CS404" i="1" s="1"/>
  <c r="CE404" i="1"/>
  <c r="CM404" i="1" s="1"/>
  <c r="CP403" i="1"/>
  <c r="CU403" i="1" s="1"/>
  <c r="CE403" i="1"/>
  <c r="CH403" i="1" s="1"/>
  <c r="CP402" i="1"/>
  <c r="CQ402" i="1" s="1"/>
  <c r="CE402" i="1"/>
  <c r="CK402" i="1" s="1"/>
  <c r="CP401" i="1"/>
  <c r="CT401" i="1" s="1"/>
  <c r="CE401" i="1"/>
  <c r="CP400" i="1"/>
  <c r="CE400" i="1"/>
  <c r="CP399" i="1"/>
  <c r="CY399" i="1" s="1"/>
  <c r="CE399" i="1"/>
  <c r="CK399" i="1" s="1"/>
  <c r="CP398" i="1"/>
  <c r="CU398" i="1" s="1"/>
  <c r="CE398" i="1"/>
  <c r="CH398" i="1" s="1"/>
  <c r="CP397" i="1"/>
  <c r="CT397" i="1" s="1"/>
  <c r="CE397" i="1"/>
  <c r="CP396" i="1"/>
  <c r="CE396" i="1"/>
  <c r="CP395" i="1"/>
  <c r="CE395" i="1"/>
  <c r="CP394" i="1"/>
  <c r="CY394" i="1" s="1"/>
  <c r="CE394" i="1"/>
  <c r="CM394" i="1" s="1"/>
  <c r="CP393" i="1"/>
  <c r="CE393" i="1"/>
  <c r="CP392" i="1"/>
  <c r="CE392" i="1"/>
  <c r="CP391" i="1"/>
  <c r="CY391" i="1" s="1"/>
  <c r="CE391" i="1"/>
  <c r="CP390" i="1"/>
  <c r="CX390" i="1" s="1"/>
  <c r="CE390" i="1"/>
  <c r="CP389" i="1"/>
  <c r="CV389" i="1" s="1"/>
  <c r="CE389" i="1"/>
  <c r="CP388" i="1"/>
  <c r="CE388" i="1"/>
  <c r="CN388" i="1" s="1"/>
  <c r="CP387" i="1"/>
  <c r="CR387" i="1" s="1"/>
  <c r="CE387" i="1"/>
  <c r="CP386" i="1"/>
  <c r="CX386" i="1" s="1"/>
  <c r="CE386" i="1"/>
  <c r="CN386" i="1" s="1"/>
  <c r="CP385" i="1"/>
  <c r="CV385" i="1" s="1"/>
  <c r="CE385" i="1"/>
  <c r="CG385" i="1" s="1"/>
  <c r="CP384" i="1"/>
  <c r="CE384" i="1"/>
  <c r="CO384" i="1" s="1"/>
  <c r="CP383" i="1"/>
  <c r="CE383" i="1"/>
  <c r="CL383" i="1" s="1"/>
  <c r="CP382" i="1"/>
  <c r="CE382" i="1"/>
  <c r="CP381" i="1"/>
  <c r="CE381" i="1"/>
  <c r="CP380" i="1"/>
  <c r="CX380" i="1" s="1"/>
  <c r="CE380" i="1"/>
  <c r="CO380" i="1" s="1"/>
  <c r="CP379" i="1"/>
  <c r="CE379" i="1"/>
  <c r="CJ379" i="1" s="1"/>
  <c r="CP378" i="1"/>
  <c r="CT378" i="1" s="1"/>
  <c r="CE378" i="1"/>
  <c r="CJ378" i="1" s="1"/>
  <c r="CP377" i="1"/>
  <c r="CT377" i="1" s="1"/>
  <c r="CE377" i="1"/>
  <c r="CP376" i="1"/>
  <c r="CT376" i="1" s="1"/>
  <c r="CE376" i="1"/>
  <c r="CP375" i="1"/>
  <c r="CT375" i="1" s="1"/>
  <c r="CE375" i="1"/>
  <c r="CP374" i="1"/>
  <c r="CT374" i="1" s="1"/>
  <c r="CE374" i="1"/>
  <c r="CJ374" i="1" s="1"/>
  <c r="CP373" i="1"/>
  <c r="CT373" i="1" s="1"/>
  <c r="CE373" i="1"/>
  <c r="CP372" i="1"/>
  <c r="CT372" i="1" s="1"/>
  <c r="CE372" i="1"/>
  <c r="CP371" i="1"/>
  <c r="CE371" i="1"/>
  <c r="CN371" i="1" s="1"/>
  <c r="CP370" i="1"/>
  <c r="CE370" i="1"/>
  <c r="CH370" i="1" s="1"/>
  <c r="CP369" i="1"/>
  <c r="CE369" i="1"/>
  <c r="CN369" i="1" s="1"/>
  <c r="CP368" i="1"/>
  <c r="CE368" i="1"/>
  <c r="CM368" i="1" s="1"/>
  <c r="CP367" i="1"/>
  <c r="CE367" i="1"/>
  <c r="CP366" i="1"/>
  <c r="CE366" i="1"/>
  <c r="CM366" i="1" s="1"/>
  <c r="CP365" i="1"/>
  <c r="CE365" i="1"/>
  <c r="CK365" i="1" s="1"/>
  <c r="CP364" i="1"/>
  <c r="CE364" i="1"/>
  <c r="CM364" i="1" s="1"/>
  <c r="CP363" i="1"/>
  <c r="CE363" i="1"/>
  <c r="CM363" i="1" s="1"/>
  <c r="CP362" i="1"/>
  <c r="CE362" i="1"/>
  <c r="CM362" i="1" s="1"/>
  <c r="CP361" i="1"/>
  <c r="CE361" i="1"/>
  <c r="CP360" i="1"/>
  <c r="CE360" i="1"/>
  <c r="CN360" i="1" s="1"/>
  <c r="CP359" i="1"/>
  <c r="CW359" i="1" s="1"/>
  <c r="CE359" i="1"/>
  <c r="CG359" i="1" s="1"/>
  <c r="CP358" i="1"/>
  <c r="CZ358" i="1" s="1"/>
  <c r="CE358" i="1"/>
  <c r="CN358" i="1" s="1"/>
  <c r="CP357" i="1"/>
  <c r="CZ357" i="1" s="1"/>
  <c r="CE357" i="1"/>
  <c r="CJ357" i="1" s="1"/>
  <c r="CP356" i="1"/>
  <c r="CE356" i="1"/>
  <c r="CM356" i="1" s="1"/>
  <c r="CP355" i="1"/>
  <c r="CZ355" i="1" s="1"/>
  <c r="CE355" i="1"/>
  <c r="CM355" i="1" s="1"/>
  <c r="CP354" i="1"/>
  <c r="CE354" i="1"/>
  <c r="CM354" i="1" s="1"/>
  <c r="CP353" i="1"/>
  <c r="CE353" i="1"/>
  <c r="CP352" i="1"/>
  <c r="CE352" i="1"/>
  <c r="CN352" i="1" s="1"/>
  <c r="CP351" i="1"/>
  <c r="CW351" i="1" s="1"/>
  <c r="CE351" i="1"/>
  <c r="CN351" i="1" s="1"/>
  <c r="CP350" i="1"/>
  <c r="CE350" i="1"/>
  <c r="CN350" i="1" s="1"/>
  <c r="CP349" i="1"/>
  <c r="CE349" i="1"/>
  <c r="CJ349" i="1" s="1"/>
  <c r="CP348" i="1"/>
  <c r="CE348" i="1"/>
  <c r="CM348" i="1" s="1"/>
  <c r="CP347" i="1"/>
  <c r="CX347" i="1" s="1"/>
  <c r="CE347" i="1"/>
  <c r="CN347" i="1" s="1"/>
  <c r="CP346" i="1"/>
  <c r="CZ346" i="1" s="1"/>
  <c r="CE346" i="1"/>
  <c r="CP345" i="1"/>
  <c r="CE345" i="1"/>
  <c r="CP344" i="1"/>
  <c r="CE344" i="1"/>
  <c r="CF344" i="1" s="1"/>
  <c r="CP343" i="1"/>
  <c r="CE343" i="1"/>
  <c r="CP342" i="1"/>
  <c r="CE342" i="1"/>
  <c r="CP341" i="1"/>
  <c r="CT341" i="1" s="1"/>
  <c r="CE341" i="1"/>
  <c r="CM341" i="1" s="1"/>
  <c r="CP340" i="1"/>
  <c r="CE340" i="1"/>
  <c r="CM340" i="1" s="1"/>
  <c r="CP339" i="1"/>
  <c r="CW339" i="1" s="1"/>
  <c r="CE339" i="1"/>
  <c r="CP338" i="1"/>
  <c r="CY338" i="1" s="1"/>
  <c r="CE338" i="1"/>
  <c r="CK338" i="1" s="1"/>
  <c r="CP337" i="1"/>
  <c r="CW337" i="1" s="1"/>
  <c r="CE337" i="1"/>
  <c r="CP336" i="1"/>
  <c r="CW336" i="1" s="1"/>
  <c r="CE336" i="1"/>
  <c r="CK336" i="1" s="1"/>
  <c r="CP335" i="1"/>
  <c r="CW335" i="1" s="1"/>
  <c r="CE335" i="1"/>
  <c r="CK335" i="1" s="1"/>
  <c r="CP334" i="1"/>
  <c r="CW334" i="1" s="1"/>
  <c r="CE334" i="1"/>
  <c r="CM334" i="1" s="1"/>
  <c r="CP333" i="1"/>
  <c r="CW333" i="1" s="1"/>
  <c r="CE333" i="1"/>
  <c r="CP332" i="1"/>
  <c r="CW332" i="1" s="1"/>
  <c r="CE332" i="1"/>
  <c r="CM332" i="1" s="1"/>
  <c r="CP331" i="1"/>
  <c r="CW331" i="1" s="1"/>
  <c r="CE331" i="1"/>
  <c r="CK331" i="1" s="1"/>
  <c r="CP330" i="1"/>
  <c r="CW330" i="1" s="1"/>
  <c r="CE330" i="1"/>
  <c r="CM330" i="1" s="1"/>
  <c r="CP329" i="1"/>
  <c r="CW329" i="1" s="1"/>
  <c r="CE329" i="1"/>
  <c r="CP328" i="1"/>
  <c r="CW328" i="1" s="1"/>
  <c r="CE328" i="1"/>
  <c r="CK328" i="1" s="1"/>
  <c r="CP327" i="1"/>
  <c r="CW327" i="1" s="1"/>
  <c r="CE327" i="1"/>
  <c r="CK327" i="1" s="1"/>
  <c r="CP326" i="1"/>
  <c r="CW326" i="1" s="1"/>
  <c r="CE326" i="1"/>
  <c r="CM326" i="1" s="1"/>
  <c r="CP325" i="1"/>
  <c r="CW325" i="1" s="1"/>
  <c r="CE325" i="1"/>
  <c r="CP324" i="1"/>
  <c r="CW324" i="1" s="1"/>
  <c r="CE324" i="1"/>
  <c r="CM324" i="1" s="1"/>
  <c r="CP323" i="1"/>
  <c r="CX323" i="1" s="1"/>
  <c r="CE323" i="1"/>
  <c r="CM323" i="1" s="1"/>
  <c r="CP322" i="1"/>
  <c r="CE322" i="1"/>
  <c r="CP321" i="1"/>
  <c r="CT321" i="1" s="1"/>
  <c r="CE321" i="1"/>
  <c r="CH321" i="1" s="1"/>
  <c r="CP320" i="1"/>
  <c r="CT320" i="1" s="1"/>
  <c r="CE320" i="1"/>
  <c r="CK320" i="1" s="1"/>
  <c r="CP319" i="1"/>
  <c r="CE319" i="1"/>
  <c r="CM319" i="1" s="1"/>
  <c r="CP318" i="1"/>
  <c r="CE318" i="1"/>
  <c r="CN318" i="1" s="1"/>
  <c r="CP317" i="1"/>
  <c r="CX317" i="1" s="1"/>
  <c r="CE317" i="1"/>
  <c r="CP316" i="1"/>
  <c r="CT316" i="1" s="1"/>
  <c r="CE316" i="1"/>
  <c r="CM316" i="1" s="1"/>
  <c r="CP315" i="1"/>
  <c r="CX315" i="1" s="1"/>
  <c r="CE315" i="1"/>
  <c r="CP314" i="1"/>
  <c r="CE314" i="1"/>
  <c r="CK314" i="1" s="1"/>
  <c r="CP313" i="1"/>
  <c r="CX313" i="1" s="1"/>
  <c r="CE313" i="1"/>
  <c r="CM313" i="1" s="1"/>
  <c r="CP312" i="1"/>
  <c r="CT312" i="1" s="1"/>
  <c r="CE312" i="1"/>
  <c r="CP311" i="1"/>
  <c r="CE311" i="1"/>
  <c r="CK311" i="1" s="1"/>
  <c r="CP310" i="1"/>
  <c r="CV310" i="1" s="1"/>
  <c r="CE310" i="1"/>
  <c r="CP309" i="1"/>
  <c r="CV309" i="1" s="1"/>
  <c r="CE309" i="1"/>
  <c r="CM309" i="1" s="1"/>
  <c r="CP308" i="1"/>
  <c r="CV308" i="1" s="1"/>
  <c r="CE308" i="1"/>
  <c r="CJ308" i="1" s="1"/>
  <c r="CP307" i="1"/>
  <c r="CE307" i="1"/>
  <c r="CJ307" i="1" s="1"/>
  <c r="CP306" i="1"/>
  <c r="CE306" i="1"/>
  <c r="CN306" i="1" s="1"/>
  <c r="CP305" i="1"/>
  <c r="CZ305" i="1" s="1"/>
  <c r="CE305" i="1"/>
  <c r="CN305" i="1" s="1"/>
  <c r="CP304" i="1"/>
  <c r="CZ304" i="1" s="1"/>
  <c r="CE304" i="1"/>
  <c r="CM304" i="1" s="1"/>
  <c r="CP303" i="1"/>
  <c r="CX303" i="1" s="1"/>
  <c r="CE303" i="1"/>
  <c r="CM303" i="1" s="1"/>
  <c r="CP302" i="1"/>
  <c r="CZ302" i="1" s="1"/>
  <c r="CE302" i="1"/>
  <c r="CP301" i="1"/>
  <c r="CT301" i="1" s="1"/>
  <c r="CE301" i="1"/>
  <c r="CP300" i="1"/>
  <c r="CZ300" i="1" s="1"/>
  <c r="CE300" i="1"/>
  <c r="CP299" i="1"/>
  <c r="CX299" i="1" s="1"/>
  <c r="CE299" i="1"/>
  <c r="CM299" i="1" s="1"/>
  <c r="CP298" i="1"/>
  <c r="CZ298" i="1" s="1"/>
  <c r="CE298" i="1"/>
  <c r="CN298" i="1" s="1"/>
  <c r="CP297" i="1"/>
  <c r="CW297" i="1" s="1"/>
  <c r="CE297" i="1"/>
  <c r="CN297" i="1" s="1"/>
  <c r="CP296" i="1"/>
  <c r="CZ296" i="1" s="1"/>
  <c r="CE296" i="1"/>
  <c r="CM296" i="1" s="1"/>
  <c r="CP295" i="1"/>
  <c r="CE295" i="1"/>
  <c r="CM295" i="1" s="1"/>
  <c r="CP294" i="1"/>
  <c r="CE294" i="1"/>
  <c r="CJ294" i="1" s="1"/>
  <c r="CP293" i="1"/>
  <c r="CE293" i="1"/>
  <c r="CJ293" i="1" s="1"/>
  <c r="CP292" i="1"/>
  <c r="CZ292" i="1" s="1"/>
  <c r="CE292" i="1"/>
  <c r="CM292" i="1" s="1"/>
  <c r="CP291" i="1"/>
  <c r="CE291" i="1"/>
  <c r="CM291" i="1" s="1"/>
  <c r="CP290" i="1"/>
  <c r="CE290" i="1"/>
  <c r="CP289" i="1"/>
  <c r="CE289" i="1"/>
  <c r="CN289" i="1" s="1"/>
  <c r="CP288" i="1"/>
  <c r="CE288" i="1"/>
  <c r="CO288" i="1" s="1"/>
  <c r="CP287" i="1"/>
  <c r="CV287" i="1" s="1"/>
  <c r="CE287" i="1"/>
  <c r="CO287" i="1" s="1"/>
  <c r="CP286" i="1"/>
  <c r="CE286" i="1"/>
  <c r="CO286" i="1" s="1"/>
  <c r="CP285" i="1"/>
  <c r="CE285" i="1"/>
  <c r="CO285" i="1" s="1"/>
  <c r="CP284" i="1"/>
  <c r="CE284" i="1"/>
  <c r="CO284" i="1" s="1"/>
  <c r="CP283" i="1"/>
  <c r="CE283" i="1"/>
  <c r="CO283" i="1" s="1"/>
  <c r="CP282" i="1"/>
  <c r="CE282" i="1"/>
  <c r="CO282" i="1" s="1"/>
  <c r="CP281" i="1"/>
  <c r="CE281" i="1"/>
  <c r="CO281" i="1" s="1"/>
  <c r="CP280" i="1"/>
  <c r="CX280" i="1" s="1"/>
  <c r="CE280" i="1"/>
  <c r="CO280" i="1" s="1"/>
  <c r="CP279" i="1"/>
  <c r="CE279" i="1"/>
  <c r="CO279" i="1" s="1"/>
  <c r="CP278" i="1"/>
  <c r="CE278" i="1"/>
  <c r="CO278" i="1" s="1"/>
  <c r="CP277" i="1"/>
  <c r="CE277" i="1"/>
  <c r="CO277" i="1" s="1"/>
  <c r="CP276" i="1"/>
  <c r="CX276" i="1" s="1"/>
  <c r="CE276" i="1"/>
  <c r="CO276" i="1" s="1"/>
  <c r="CP275" i="1"/>
  <c r="CE275" i="1"/>
  <c r="CO275" i="1" s="1"/>
  <c r="CP274" i="1"/>
  <c r="CE274" i="1"/>
  <c r="CO274" i="1" s="1"/>
  <c r="CP273" i="1"/>
  <c r="CE273" i="1"/>
  <c r="CO273" i="1" s="1"/>
  <c r="CP272" i="1"/>
  <c r="CX272" i="1" s="1"/>
  <c r="CE272" i="1"/>
  <c r="CO272" i="1" s="1"/>
  <c r="CP271" i="1"/>
  <c r="CE271" i="1"/>
  <c r="CM271" i="1" s="1"/>
  <c r="CP270" i="1"/>
  <c r="CE270" i="1"/>
  <c r="CP269" i="1"/>
  <c r="CX269" i="1" s="1"/>
  <c r="CE269" i="1"/>
  <c r="CM269" i="1" s="1"/>
  <c r="CP268" i="1"/>
  <c r="CE268" i="1"/>
  <c r="CM268" i="1" s="1"/>
  <c r="CP267" i="1"/>
  <c r="CE267" i="1"/>
  <c r="CM267" i="1" s="1"/>
  <c r="CP266" i="1"/>
  <c r="CE266" i="1"/>
  <c r="CM266" i="1" s="1"/>
  <c r="CP265" i="1"/>
  <c r="CW265" i="1" s="1"/>
  <c r="CE265" i="1"/>
  <c r="CM265" i="1" s="1"/>
  <c r="CP263" i="1"/>
  <c r="CW263" i="1" s="1"/>
  <c r="CE263" i="1"/>
  <c r="CM263" i="1" s="1"/>
  <c r="CP262" i="1"/>
  <c r="CW262" i="1" s="1"/>
  <c r="CE262" i="1"/>
  <c r="CM262" i="1" s="1"/>
  <c r="CP261" i="1"/>
  <c r="CW261" i="1" s="1"/>
  <c r="CE261" i="1"/>
  <c r="CM261" i="1" s="1"/>
  <c r="CP260" i="1"/>
  <c r="CW260" i="1" s="1"/>
  <c r="CE260" i="1"/>
  <c r="CM260" i="1" s="1"/>
  <c r="CP259" i="1"/>
  <c r="CW259" i="1" s="1"/>
  <c r="CE259" i="1"/>
  <c r="CM259" i="1" s="1"/>
  <c r="CP258" i="1"/>
  <c r="CW258" i="1" s="1"/>
  <c r="CE258" i="1"/>
  <c r="CM258" i="1" s="1"/>
  <c r="CP257" i="1"/>
  <c r="CE257" i="1"/>
  <c r="CM257" i="1" s="1"/>
  <c r="CP256" i="1"/>
  <c r="CW256" i="1" s="1"/>
  <c r="CE256" i="1"/>
  <c r="CM256" i="1" s="1"/>
  <c r="CP255" i="1"/>
  <c r="CW255" i="1" s="1"/>
  <c r="CE255" i="1"/>
  <c r="CM255" i="1" s="1"/>
  <c r="CP254" i="1"/>
  <c r="CW254" i="1" s="1"/>
  <c r="CE254" i="1"/>
  <c r="CM254" i="1" s="1"/>
  <c r="CP253" i="1"/>
  <c r="CW253" i="1" s="1"/>
  <c r="CE253" i="1"/>
  <c r="CM253" i="1" s="1"/>
  <c r="CP252" i="1"/>
  <c r="CW252" i="1" s="1"/>
  <c r="CE252" i="1"/>
  <c r="CP251" i="1"/>
  <c r="CE251" i="1"/>
  <c r="CP250" i="1"/>
  <c r="CY250" i="1" s="1"/>
  <c r="CE250" i="1"/>
  <c r="CP249" i="1"/>
  <c r="CW249" i="1" s="1"/>
  <c r="CE249" i="1"/>
  <c r="CP248" i="1"/>
  <c r="CE248" i="1"/>
  <c r="CP247" i="1"/>
  <c r="CS247" i="1" s="1"/>
  <c r="CE247" i="1"/>
  <c r="CM247" i="1" s="1"/>
  <c r="CP246" i="1"/>
  <c r="CT246" i="1" s="1"/>
  <c r="CE246" i="1"/>
  <c r="CM246" i="1" s="1"/>
  <c r="CP245" i="1"/>
  <c r="CW245" i="1" s="1"/>
  <c r="CE245" i="1"/>
  <c r="CL245" i="1" s="1"/>
  <c r="CP244" i="1"/>
  <c r="CE244" i="1"/>
  <c r="CL244" i="1" s="1"/>
  <c r="CP243" i="1"/>
  <c r="CT243" i="1" s="1"/>
  <c r="CE243" i="1"/>
  <c r="CO243" i="1" s="1"/>
  <c r="CP242" i="1"/>
  <c r="CE242" i="1"/>
  <c r="CP241" i="1"/>
  <c r="CW241" i="1" s="1"/>
  <c r="CE241" i="1"/>
  <c r="CP240" i="1"/>
  <c r="CE240" i="1"/>
  <c r="CP239" i="1"/>
  <c r="CS239" i="1" s="1"/>
  <c r="CE239" i="1"/>
  <c r="CM239" i="1" s="1"/>
  <c r="CP238" i="1"/>
  <c r="CS238" i="1" s="1"/>
  <c r="CE238" i="1"/>
  <c r="CK238" i="1" s="1"/>
  <c r="CP237" i="1"/>
  <c r="CW237" i="1" s="1"/>
  <c r="CE237" i="1"/>
  <c r="CP236" i="1"/>
  <c r="CE236" i="1"/>
  <c r="CP235" i="1"/>
  <c r="CT235" i="1" s="1"/>
  <c r="CE235" i="1"/>
  <c r="CH235" i="1" s="1"/>
  <c r="CP234" i="1"/>
  <c r="CW234" i="1" s="1"/>
  <c r="CE234" i="1"/>
  <c r="CP233" i="1"/>
  <c r="CW233" i="1" s="1"/>
  <c r="CE233" i="1"/>
  <c r="CP232" i="1"/>
  <c r="CE232" i="1"/>
  <c r="CP231" i="1"/>
  <c r="CE231" i="1"/>
  <c r="CL231" i="1" s="1"/>
  <c r="CP230" i="1"/>
  <c r="CT230" i="1" s="1"/>
  <c r="CE230" i="1"/>
  <c r="CM230" i="1" s="1"/>
  <c r="CP229" i="1"/>
  <c r="CW229" i="1" s="1"/>
  <c r="CE229" i="1"/>
  <c r="CG229" i="1" s="1"/>
  <c r="CP228" i="1"/>
  <c r="CE228" i="1"/>
  <c r="CL228" i="1" s="1"/>
  <c r="CP227" i="1"/>
  <c r="CE227" i="1"/>
  <c r="CM227" i="1" s="1"/>
  <c r="CP226" i="1"/>
  <c r="CW226" i="1" s="1"/>
  <c r="CE226" i="1"/>
  <c r="CL226" i="1" s="1"/>
  <c r="CP225" i="1"/>
  <c r="CW225" i="1" s="1"/>
  <c r="CE225" i="1"/>
  <c r="CP224" i="1"/>
  <c r="CW224" i="1" s="1"/>
  <c r="CE224" i="1"/>
  <c r="CL224" i="1" s="1"/>
  <c r="CP223" i="1"/>
  <c r="CE223" i="1"/>
  <c r="CK223" i="1" s="1"/>
  <c r="CP222" i="1"/>
  <c r="CE222" i="1"/>
  <c r="CL222" i="1" s="1"/>
  <c r="CP221" i="1"/>
  <c r="CY221" i="1" s="1"/>
  <c r="CE221" i="1"/>
  <c r="CO221" i="1" s="1"/>
  <c r="CP220" i="1"/>
  <c r="CE220" i="1"/>
  <c r="CP219" i="1"/>
  <c r="CY219" i="1" s="1"/>
  <c r="CE219" i="1"/>
  <c r="CO219" i="1" s="1"/>
  <c r="CP218" i="1"/>
  <c r="CE218" i="1"/>
  <c r="CL218" i="1" s="1"/>
  <c r="CP217" i="1"/>
  <c r="CY217" i="1" s="1"/>
  <c r="CE217" i="1"/>
  <c r="CO217" i="1" s="1"/>
  <c r="CP216" i="1"/>
  <c r="CE216" i="1"/>
  <c r="CH216" i="1" s="1"/>
  <c r="CP215" i="1"/>
  <c r="CY215" i="1" s="1"/>
  <c r="CE215" i="1"/>
  <c r="CO215" i="1" s="1"/>
  <c r="CP214" i="1"/>
  <c r="CX214" i="1" s="1"/>
  <c r="CE214" i="1"/>
  <c r="CM214" i="1" s="1"/>
  <c r="CP213" i="1"/>
  <c r="CY213" i="1" s="1"/>
  <c r="CE213" i="1"/>
  <c r="CO213" i="1" s="1"/>
  <c r="CP212" i="1"/>
  <c r="CX212" i="1" s="1"/>
  <c r="CE212" i="1"/>
  <c r="CM212" i="1" s="1"/>
  <c r="CP211" i="1"/>
  <c r="CE211" i="1"/>
  <c r="CM211" i="1" s="1"/>
  <c r="CP210" i="1"/>
  <c r="CE210" i="1"/>
  <c r="CP209" i="1"/>
  <c r="CZ209" i="1" s="1"/>
  <c r="CE209" i="1"/>
  <c r="CH209" i="1" s="1"/>
  <c r="CP208" i="1"/>
  <c r="CZ208" i="1" s="1"/>
  <c r="CE208" i="1"/>
  <c r="CP207" i="1"/>
  <c r="CE207" i="1"/>
  <c r="CK207" i="1" s="1"/>
  <c r="CP206" i="1"/>
  <c r="CE206" i="1"/>
  <c r="CM206" i="1" s="1"/>
  <c r="CP205" i="1"/>
  <c r="CZ205" i="1" s="1"/>
  <c r="CE205" i="1"/>
  <c r="CP204" i="1"/>
  <c r="CZ204" i="1" s="1"/>
  <c r="CE204" i="1"/>
  <c r="CP203" i="1"/>
  <c r="CE203" i="1"/>
  <c r="CP202" i="1"/>
  <c r="CR202" i="1" s="1"/>
  <c r="CE202" i="1"/>
  <c r="CM202" i="1" s="1"/>
  <c r="CP201" i="1"/>
  <c r="CE201" i="1"/>
  <c r="CM201" i="1" s="1"/>
  <c r="CP200" i="1"/>
  <c r="CZ200" i="1" s="1"/>
  <c r="CE200" i="1"/>
  <c r="CM200" i="1" s="1"/>
  <c r="CP199" i="1"/>
  <c r="CE199" i="1"/>
  <c r="CN199" i="1" s="1"/>
  <c r="CP198" i="1"/>
  <c r="CE198" i="1"/>
  <c r="CP197" i="1"/>
  <c r="CE197" i="1"/>
  <c r="CP196" i="1"/>
  <c r="CX196" i="1" s="1"/>
  <c r="CE196" i="1"/>
  <c r="CF196" i="1" s="1"/>
  <c r="CP195" i="1"/>
  <c r="CX195" i="1" s="1"/>
  <c r="CE195" i="1"/>
  <c r="CO195" i="1" s="1"/>
  <c r="CP194" i="1"/>
  <c r="CX194" i="1" s="1"/>
  <c r="CE194" i="1"/>
  <c r="CM194" i="1" s="1"/>
  <c r="CP193" i="1"/>
  <c r="CY193" i="1" s="1"/>
  <c r="CE193" i="1"/>
  <c r="CG193" i="1" s="1"/>
  <c r="CP192" i="1"/>
  <c r="CZ192" i="1" s="1"/>
  <c r="CE192" i="1"/>
  <c r="CN192" i="1" s="1"/>
  <c r="CP191" i="1"/>
  <c r="CZ191" i="1" s="1"/>
  <c r="CE191" i="1"/>
  <c r="CO191" i="1" s="1"/>
  <c r="CP190" i="1"/>
  <c r="CX190" i="1" s="1"/>
  <c r="CE190" i="1"/>
  <c r="CM190" i="1" s="1"/>
  <c r="CP189" i="1"/>
  <c r="CS189" i="1" s="1"/>
  <c r="CE189" i="1"/>
  <c r="CM189" i="1" s="1"/>
  <c r="CP188" i="1"/>
  <c r="CX188" i="1" s="1"/>
  <c r="CE188" i="1"/>
  <c r="CP187" i="1"/>
  <c r="CX187" i="1" s="1"/>
  <c r="CE187" i="1"/>
  <c r="CO187" i="1" s="1"/>
  <c r="CP186" i="1"/>
  <c r="CZ186" i="1" s="1"/>
  <c r="CE186" i="1"/>
  <c r="CP185" i="1"/>
  <c r="CZ185" i="1" s="1"/>
  <c r="CE185" i="1"/>
  <c r="CM185" i="1" s="1"/>
  <c r="CP184" i="1"/>
  <c r="CU184" i="1" s="1"/>
  <c r="CE184" i="1"/>
  <c r="CL184" i="1" s="1"/>
  <c r="CP183" i="1"/>
  <c r="CU183" i="1" s="1"/>
  <c r="CE183" i="1"/>
  <c r="CL183" i="1" s="1"/>
  <c r="CP182" i="1"/>
  <c r="CU182" i="1" s="1"/>
  <c r="CE182" i="1"/>
  <c r="CL182" i="1" s="1"/>
  <c r="CP181" i="1"/>
  <c r="CU181" i="1" s="1"/>
  <c r="CE181" i="1"/>
  <c r="CL181" i="1" s="1"/>
  <c r="CP180" i="1"/>
  <c r="CU180" i="1" s="1"/>
  <c r="CE180" i="1"/>
  <c r="CL180" i="1" s="1"/>
  <c r="CP179" i="1"/>
  <c r="CT179" i="1" s="1"/>
  <c r="CE179" i="1"/>
  <c r="CL179" i="1" s="1"/>
  <c r="CP178" i="1"/>
  <c r="CE178" i="1"/>
  <c r="CL178" i="1" s="1"/>
  <c r="CP177" i="1"/>
  <c r="CT177" i="1" s="1"/>
  <c r="CE177" i="1"/>
  <c r="CL177" i="1" s="1"/>
  <c r="CP176" i="1"/>
  <c r="CT176" i="1" s="1"/>
  <c r="CE176" i="1"/>
  <c r="CL176" i="1" s="1"/>
  <c r="CP175" i="1"/>
  <c r="CE175" i="1"/>
  <c r="CL175" i="1" s="1"/>
  <c r="CP174" i="1"/>
  <c r="CE174" i="1"/>
  <c r="CL174" i="1" s="1"/>
  <c r="CP173" i="1"/>
  <c r="CT173" i="1" s="1"/>
  <c r="CE173" i="1"/>
  <c r="CL173" i="1" s="1"/>
  <c r="CP172" i="1"/>
  <c r="CT172" i="1" s="1"/>
  <c r="CE172" i="1"/>
  <c r="CL172" i="1" s="1"/>
  <c r="CP171" i="1"/>
  <c r="CT171" i="1" s="1"/>
  <c r="CE171" i="1"/>
  <c r="CL171" i="1" s="1"/>
  <c r="CP170" i="1"/>
  <c r="CE170" i="1"/>
  <c r="CL170" i="1" s="1"/>
  <c r="CP169" i="1"/>
  <c r="CT169" i="1" s="1"/>
  <c r="CE169" i="1"/>
  <c r="CL169" i="1" s="1"/>
  <c r="CP168" i="1"/>
  <c r="CT168" i="1" s="1"/>
  <c r="CE168" i="1"/>
  <c r="CL168" i="1" s="1"/>
  <c r="CP167" i="1"/>
  <c r="CT167" i="1" s="1"/>
  <c r="CE167" i="1"/>
  <c r="CL167" i="1" s="1"/>
  <c r="CP166" i="1"/>
  <c r="CE166" i="1"/>
  <c r="CL166" i="1" s="1"/>
  <c r="CP165" i="1"/>
  <c r="CT165" i="1" s="1"/>
  <c r="CE165" i="1"/>
  <c r="CL165" i="1" s="1"/>
  <c r="CP164" i="1"/>
  <c r="CT164" i="1" s="1"/>
  <c r="CE164" i="1"/>
  <c r="CL164" i="1" s="1"/>
  <c r="CP163" i="1"/>
  <c r="CT163" i="1" s="1"/>
  <c r="CE163" i="1"/>
  <c r="CL163" i="1" s="1"/>
  <c r="CP162" i="1"/>
  <c r="CE162" i="1"/>
  <c r="CL162" i="1" s="1"/>
  <c r="CP161" i="1"/>
  <c r="CT161" i="1" s="1"/>
  <c r="CE161" i="1"/>
  <c r="CL161" i="1" s="1"/>
  <c r="CP160" i="1"/>
  <c r="CT160" i="1" s="1"/>
  <c r="CE160" i="1"/>
  <c r="CL160" i="1" s="1"/>
  <c r="CP159" i="1"/>
  <c r="CE159" i="1"/>
  <c r="CL159" i="1" s="1"/>
  <c r="CP158" i="1"/>
  <c r="CE158" i="1"/>
  <c r="CL158" i="1" s="1"/>
  <c r="CP157" i="1"/>
  <c r="CT157" i="1" s="1"/>
  <c r="CE157" i="1"/>
  <c r="CL157" i="1" s="1"/>
  <c r="CP156" i="1"/>
  <c r="CT156" i="1" s="1"/>
  <c r="CE156" i="1"/>
  <c r="CL156" i="1" s="1"/>
  <c r="CP155" i="1"/>
  <c r="CT155" i="1" s="1"/>
  <c r="CE155" i="1"/>
  <c r="CL155" i="1" s="1"/>
  <c r="CP154" i="1"/>
  <c r="CE154" i="1"/>
  <c r="CL154" i="1" s="1"/>
  <c r="CP153" i="1"/>
  <c r="CT153" i="1" s="1"/>
  <c r="CE153" i="1"/>
  <c r="CL153" i="1" s="1"/>
  <c r="CP152" i="1"/>
  <c r="CT152" i="1" s="1"/>
  <c r="CE152" i="1"/>
  <c r="CL152" i="1" s="1"/>
  <c r="CP151" i="1"/>
  <c r="CT151" i="1" s="1"/>
  <c r="CE151" i="1"/>
  <c r="CL151" i="1" s="1"/>
  <c r="CP150" i="1"/>
  <c r="CE150" i="1"/>
  <c r="CL150" i="1" s="1"/>
  <c r="CP149" i="1"/>
  <c r="CT149" i="1" s="1"/>
  <c r="CE149" i="1"/>
  <c r="CL149" i="1" s="1"/>
  <c r="CP148" i="1"/>
  <c r="CT148" i="1" s="1"/>
  <c r="CE148" i="1"/>
  <c r="CL148" i="1" s="1"/>
  <c r="CP147" i="1"/>
  <c r="CT147" i="1" s="1"/>
  <c r="CE147" i="1"/>
  <c r="CL147" i="1" s="1"/>
  <c r="CP146" i="1"/>
  <c r="CT146" i="1" s="1"/>
  <c r="CE146" i="1"/>
  <c r="CL146" i="1" s="1"/>
  <c r="CP145" i="1"/>
  <c r="CE145" i="1"/>
  <c r="CL145" i="1" s="1"/>
  <c r="CP144" i="1"/>
  <c r="CT144" i="1" s="1"/>
  <c r="CE144" i="1"/>
  <c r="CL144" i="1" s="1"/>
  <c r="CP143" i="1"/>
  <c r="CT143" i="1" s="1"/>
  <c r="CE143" i="1"/>
  <c r="CL143" i="1" s="1"/>
  <c r="CP142" i="1"/>
  <c r="CT142" i="1" s="1"/>
  <c r="CE142" i="1"/>
  <c r="CL142" i="1" s="1"/>
  <c r="CP141" i="1"/>
  <c r="CE141" i="1"/>
  <c r="CL141" i="1" s="1"/>
  <c r="CP140" i="1"/>
  <c r="CT140" i="1" s="1"/>
  <c r="CE140" i="1"/>
  <c r="CL140" i="1" s="1"/>
  <c r="CP139" i="1"/>
  <c r="CT139" i="1" s="1"/>
  <c r="CE139" i="1"/>
  <c r="CL139" i="1" s="1"/>
  <c r="CP138" i="1"/>
  <c r="CT138" i="1" s="1"/>
  <c r="CE138" i="1"/>
  <c r="CL138" i="1" s="1"/>
  <c r="CP137" i="1"/>
  <c r="CE137" i="1"/>
  <c r="CL137" i="1" s="1"/>
  <c r="CP136" i="1"/>
  <c r="CT136" i="1" s="1"/>
  <c r="CE136" i="1"/>
  <c r="CL136" i="1" s="1"/>
  <c r="CP135" i="1"/>
  <c r="CE135" i="1"/>
  <c r="CL135" i="1" s="1"/>
  <c r="CP134" i="1"/>
  <c r="CT134" i="1" s="1"/>
  <c r="CE134" i="1"/>
  <c r="CL134" i="1" s="1"/>
  <c r="CP133" i="1"/>
  <c r="CE133" i="1"/>
  <c r="CL133" i="1" s="1"/>
  <c r="CP132" i="1"/>
  <c r="CT132" i="1" s="1"/>
  <c r="CE132" i="1"/>
  <c r="CL132" i="1" s="1"/>
  <c r="CP131" i="1"/>
  <c r="CT131" i="1" s="1"/>
  <c r="CE131" i="1"/>
  <c r="CL131" i="1" s="1"/>
  <c r="CP130" i="1"/>
  <c r="CE130" i="1"/>
  <c r="CL130" i="1" s="1"/>
  <c r="CP129" i="1"/>
  <c r="CE129" i="1"/>
  <c r="CL129" i="1" s="1"/>
  <c r="CP128" i="1"/>
  <c r="CT128" i="1" s="1"/>
  <c r="CE128" i="1"/>
  <c r="CL128" i="1" s="1"/>
  <c r="CP127" i="1"/>
  <c r="CT127" i="1" s="1"/>
  <c r="CE127" i="1"/>
  <c r="CL127" i="1" s="1"/>
  <c r="CP126" i="1"/>
  <c r="CS126" i="1" s="1"/>
  <c r="CE126" i="1"/>
  <c r="CN126" i="1" s="1"/>
  <c r="CP125" i="1"/>
  <c r="CS125" i="1" s="1"/>
  <c r="CE125" i="1"/>
  <c r="CP124" i="1"/>
  <c r="CS124" i="1" s="1"/>
  <c r="CE124" i="1"/>
  <c r="CN124" i="1" s="1"/>
  <c r="CP123" i="1"/>
  <c r="CS123" i="1" s="1"/>
  <c r="CE123" i="1"/>
  <c r="CN123" i="1" s="1"/>
  <c r="CP122" i="1"/>
  <c r="CS122" i="1" s="1"/>
  <c r="CE122" i="1"/>
  <c r="CN122" i="1" s="1"/>
  <c r="CP121" i="1"/>
  <c r="CS121" i="1" s="1"/>
  <c r="CE121" i="1"/>
  <c r="CP120" i="1"/>
  <c r="CX120" i="1" s="1"/>
  <c r="CE120" i="1"/>
  <c r="CM120" i="1" s="1"/>
  <c r="CP119" i="1"/>
  <c r="CZ119" i="1" s="1"/>
  <c r="CE119" i="1"/>
  <c r="CP118" i="1"/>
  <c r="CX118" i="1" s="1"/>
  <c r="CE118" i="1"/>
  <c r="CN118" i="1" s="1"/>
  <c r="CP117" i="1"/>
  <c r="CZ117" i="1" s="1"/>
  <c r="CE117" i="1"/>
  <c r="CK117" i="1" s="1"/>
  <c r="CP116" i="1"/>
  <c r="CX116" i="1" s="1"/>
  <c r="CE116" i="1"/>
  <c r="CJ116" i="1" s="1"/>
  <c r="CP115" i="1"/>
  <c r="CV115" i="1" s="1"/>
  <c r="CE115" i="1"/>
  <c r="CP114" i="1"/>
  <c r="CV114" i="1" s="1"/>
  <c r="CE114" i="1"/>
  <c r="CN114" i="1" s="1"/>
  <c r="CP113" i="1"/>
  <c r="CZ113" i="1" s="1"/>
  <c r="CE113" i="1"/>
  <c r="CH113" i="1" s="1"/>
  <c r="CP112" i="1"/>
  <c r="CR112" i="1" s="1"/>
  <c r="CE112" i="1"/>
  <c r="CN112" i="1" s="1"/>
  <c r="CP111" i="1"/>
  <c r="CE111" i="1"/>
  <c r="CL111" i="1" s="1"/>
  <c r="CP110" i="1"/>
  <c r="CE110" i="1"/>
  <c r="CK110" i="1" s="1"/>
  <c r="CP109" i="1"/>
  <c r="CE109" i="1"/>
  <c r="CP108" i="1"/>
  <c r="CX108" i="1" s="1"/>
  <c r="CE108" i="1"/>
  <c r="CP107" i="1"/>
  <c r="CV107" i="1" s="1"/>
  <c r="CE107" i="1"/>
  <c r="CK107" i="1" s="1"/>
  <c r="CP106" i="1"/>
  <c r="CS106" i="1" s="1"/>
  <c r="CE106" i="1"/>
  <c r="CP105" i="1"/>
  <c r="CY105" i="1" s="1"/>
  <c r="CE105" i="1"/>
  <c r="CM105" i="1" s="1"/>
  <c r="CP104" i="1"/>
  <c r="CS104" i="1" s="1"/>
  <c r="CE104" i="1"/>
  <c r="CM104" i="1" s="1"/>
  <c r="CP103" i="1"/>
  <c r="CY103" i="1" s="1"/>
  <c r="CE103" i="1"/>
  <c r="CM103" i="1" s="1"/>
  <c r="CP102" i="1"/>
  <c r="CS102" i="1" s="1"/>
  <c r="CE102" i="1"/>
  <c r="CO102" i="1" s="1"/>
  <c r="CP101" i="1"/>
  <c r="CV101" i="1" s="1"/>
  <c r="CE101" i="1"/>
  <c r="CP100" i="1"/>
  <c r="CE100" i="1"/>
  <c r="CM100" i="1" s="1"/>
  <c r="CP99" i="1"/>
  <c r="CR99" i="1" s="1"/>
  <c r="CE99" i="1"/>
  <c r="CG99" i="1" s="1"/>
  <c r="CP98" i="1"/>
  <c r="CU98" i="1" s="1"/>
  <c r="CE98" i="1"/>
  <c r="CO98" i="1" s="1"/>
  <c r="CP97" i="1"/>
  <c r="CS97" i="1" s="1"/>
  <c r="CE97" i="1"/>
  <c r="CM97" i="1" s="1"/>
  <c r="CP96" i="1"/>
  <c r="CY96" i="1" s="1"/>
  <c r="CE96" i="1"/>
  <c r="CP95" i="1"/>
  <c r="CV95" i="1" s="1"/>
  <c r="CE95" i="1"/>
  <c r="CP94" i="1"/>
  <c r="CV94" i="1" s="1"/>
  <c r="CE94" i="1"/>
  <c r="CM94" i="1" s="1"/>
  <c r="CP93" i="1"/>
  <c r="CE93" i="1"/>
  <c r="CN93" i="1" s="1"/>
  <c r="CP92" i="1"/>
  <c r="CE92" i="1"/>
  <c r="CN92" i="1" s="1"/>
  <c r="CP91" i="1"/>
  <c r="CT91" i="1" s="1"/>
  <c r="CE91" i="1"/>
  <c r="CN91" i="1" s="1"/>
  <c r="CP90" i="1"/>
  <c r="CE90" i="1"/>
  <c r="CI90" i="1" s="1"/>
  <c r="CP89" i="1"/>
  <c r="CT89" i="1" s="1"/>
  <c r="CE89" i="1"/>
  <c r="CM89" i="1" s="1"/>
  <c r="CP88" i="1"/>
  <c r="CY88" i="1" s="1"/>
  <c r="CE88" i="1"/>
  <c r="CL88" i="1" s="1"/>
  <c r="CP87" i="1"/>
  <c r="CE87" i="1"/>
  <c r="CK87" i="1" s="1"/>
  <c r="CP86" i="1"/>
  <c r="CW86" i="1" s="1"/>
  <c r="CE86" i="1"/>
  <c r="CF86" i="1" s="1"/>
  <c r="CP85" i="1"/>
  <c r="CW85" i="1" s="1"/>
  <c r="CE85" i="1"/>
  <c r="CP84" i="1"/>
  <c r="CU84" i="1" s="1"/>
  <c r="CE84" i="1"/>
  <c r="CL84" i="1" s="1"/>
  <c r="CP83" i="1"/>
  <c r="CT83" i="1" s="1"/>
  <c r="CE83" i="1"/>
  <c r="CM83" i="1" s="1"/>
  <c r="CP82" i="1"/>
  <c r="CU82" i="1" s="1"/>
  <c r="CE82" i="1"/>
  <c r="CL82" i="1" s="1"/>
  <c r="CP81" i="1"/>
  <c r="CV81" i="1" s="1"/>
  <c r="CE81" i="1"/>
  <c r="CP80" i="1"/>
  <c r="CU80" i="1" s="1"/>
  <c r="CE80" i="1"/>
  <c r="CI80" i="1" s="1"/>
  <c r="CP79" i="1"/>
  <c r="CS79" i="1" s="1"/>
  <c r="CE79" i="1"/>
  <c r="CJ79" i="1" s="1"/>
  <c r="CP78" i="1"/>
  <c r="CX78" i="1" s="1"/>
  <c r="CE78" i="1"/>
  <c r="CF78" i="1" s="1"/>
  <c r="CP77" i="1"/>
  <c r="CV77" i="1" s="1"/>
  <c r="CE77" i="1"/>
  <c r="CP76" i="1"/>
  <c r="CE76" i="1"/>
  <c r="CH76" i="1" s="1"/>
  <c r="CP75" i="1"/>
  <c r="CU75" i="1" s="1"/>
  <c r="CE75" i="1"/>
  <c r="CL75" i="1" s="1"/>
  <c r="CP74" i="1"/>
  <c r="CU74" i="1" s="1"/>
  <c r="CE74" i="1"/>
  <c r="CL74" i="1" s="1"/>
  <c r="CP73" i="1"/>
  <c r="CT73" i="1" s="1"/>
  <c r="CE73" i="1"/>
  <c r="CM73" i="1" s="1"/>
  <c r="CP72" i="1"/>
  <c r="CS72" i="1" s="1"/>
  <c r="CE72" i="1"/>
  <c r="CL72" i="1" s="1"/>
  <c r="CP71" i="1"/>
  <c r="CV71" i="1" s="1"/>
  <c r="CE71" i="1"/>
  <c r="CP70" i="1"/>
  <c r="CZ70" i="1" s="1"/>
  <c r="CE70" i="1"/>
  <c r="CJ70" i="1" s="1"/>
  <c r="CP69" i="1"/>
  <c r="CV69" i="1" s="1"/>
  <c r="CE69" i="1"/>
  <c r="CJ69" i="1" s="1"/>
  <c r="CP68" i="1"/>
  <c r="CQ68" i="1" s="1"/>
  <c r="CE68" i="1"/>
  <c r="CN68" i="1" s="1"/>
  <c r="CP67" i="1"/>
  <c r="CT67" i="1" s="1"/>
  <c r="CE67" i="1"/>
  <c r="CL67" i="1" s="1"/>
  <c r="CP66" i="1"/>
  <c r="CE66" i="1"/>
  <c r="CM66" i="1" s="1"/>
  <c r="CP65" i="1"/>
  <c r="CE65" i="1"/>
  <c r="CK65" i="1" s="1"/>
  <c r="CP64" i="1"/>
  <c r="CE64" i="1"/>
  <c r="CK64" i="1" s="1"/>
  <c r="CP63" i="1"/>
  <c r="CW63" i="1" s="1"/>
  <c r="CE63" i="1"/>
  <c r="CP62" i="1"/>
  <c r="CU62" i="1" s="1"/>
  <c r="CE62" i="1"/>
  <c r="CL62" i="1" s="1"/>
  <c r="CP61" i="1"/>
  <c r="CT61" i="1" s="1"/>
  <c r="CE61" i="1"/>
  <c r="CM61" i="1" s="1"/>
  <c r="CP60" i="1"/>
  <c r="CZ60" i="1" s="1"/>
  <c r="CE60" i="1"/>
  <c r="CL60" i="1" s="1"/>
  <c r="CP59" i="1"/>
  <c r="CV59" i="1" s="1"/>
  <c r="CE59" i="1"/>
  <c r="CP58" i="1"/>
  <c r="CQ58" i="1" s="1"/>
  <c r="CE58" i="1"/>
  <c r="CJ58" i="1" s="1"/>
  <c r="CP57" i="1"/>
  <c r="CV57" i="1" s="1"/>
  <c r="CE57" i="1"/>
  <c r="CJ57" i="1" s="1"/>
  <c r="CP56" i="1"/>
  <c r="CE56" i="1"/>
  <c r="CI56" i="1" s="1"/>
  <c r="CP55" i="1"/>
  <c r="CE55" i="1"/>
  <c r="CP54" i="1"/>
  <c r="CE54" i="1"/>
  <c r="CP53" i="1"/>
  <c r="CE53" i="1"/>
  <c r="CI53" i="1" s="1"/>
  <c r="CP52" i="1"/>
  <c r="CE52" i="1"/>
  <c r="CI52" i="1" s="1"/>
  <c r="CP51" i="1"/>
  <c r="CE51" i="1"/>
  <c r="CL51" i="1" s="1"/>
  <c r="CP50" i="1"/>
  <c r="CE50" i="1"/>
  <c r="CH50" i="1" s="1"/>
  <c r="CP49" i="1"/>
  <c r="CY49" i="1" s="1"/>
  <c r="CE49" i="1"/>
  <c r="CI49" i="1" s="1"/>
  <c r="CP48" i="1"/>
  <c r="CE48" i="1"/>
  <c r="CI48" i="1" s="1"/>
  <c r="CP47" i="1"/>
  <c r="CE47" i="1"/>
  <c r="CP46" i="1"/>
  <c r="CY46" i="1" s="1"/>
  <c r="CE46" i="1"/>
  <c r="CP45" i="1"/>
  <c r="CE45" i="1"/>
  <c r="CI45" i="1" s="1"/>
  <c r="CP44" i="1"/>
  <c r="CY44" i="1" s="1"/>
  <c r="CE44" i="1"/>
  <c r="CI44" i="1" s="1"/>
  <c r="CP43" i="1"/>
  <c r="CY43" i="1" s="1"/>
  <c r="CE43" i="1"/>
  <c r="CL43" i="1" s="1"/>
  <c r="CP42" i="1"/>
  <c r="CE42" i="1"/>
  <c r="CH42" i="1" s="1"/>
  <c r="CP41" i="1"/>
  <c r="CY41" i="1" s="1"/>
  <c r="CE41" i="1"/>
  <c r="CI41" i="1" s="1"/>
  <c r="CP40" i="1"/>
  <c r="CY40" i="1" s="1"/>
  <c r="CE40" i="1"/>
  <c r="CI40" i="1" s="1"/>
  <c r="CP39" i="1"/>
  <c r="CT39" i="1" s="1"/>
  <c r="CE39" i="1"/>
  <c r="CI39" i="1" s="1"/>
  <c r="CP38" i="1"/>
  <c r="CY38" i="1" s="1"/>
  <c r="CE38" i="1"/>
  <c r="CI38" i="1" s="1"/>
  <c r="CP37" i="1"/>
  <c r="CE37" i="1"/>
  <c r="CI37" i="1" s="1"/>
  <c r="CP36" i="1"/>
  <c r="CY36" i="1" s="1"/>
  <c r="CE36" i="1"/>
  <c r="CI36" i="1" s="1"/>
  <c r="CP35" i="1"/>
  <c r="CE35" i="1"/>
  <c r="CI35" i="1" s="1"/>
  <c r="CP34" i="1"/>
  <c r="CY34" i="1" s="1"/>
  <c r="CE34" i="1"/>
  <c r="CI34" i="1" s="1"/>
  <c r="CP33" i="1"/>
  <c r="CE33" i="1"/>
  <c r="CI33" i="1" s="1"/>
  <c r="CP32" i="1"/>
  <c r="CY32" i="1" s="1"/>
  <c r="CE32" i="1"/>
  <c r="CI32" i="1" s="1"/>
  <c r="CP31" i="1"/>
  <c r="CE31" i="1"/>
  <c r="CI31" i="1" s="1"/>
  <c r="CP30" i="1"/>
  <c r="CY30" i="1" s="1"/>
  <c r="CE30" i="1"/>
  <c r="CI30" i="1" s="1"/>
  <c r="CP29" i="1"/>
  <c r="CY29" i="1" s="1"/>
  <c r="CE29" i="1"/>
  <c r="CI29" i="1" s="1"/>
  <c r="CP28" i="1"/>
  <c r="CE28" i="1"/>
  <c r="CI28" i="1" s="1"/>
  <c r="CP27" i="1"/>
  <c r="CY27" i="1" s="1"/>
  <c r="CE27" i="1"/>
  <c r="CI27" i="1" s="1"/>
  <c r="CP26" i="1"/>
  <c r="CY26" i="1" s="1"/>
  <c r="CE26" i="1"/>
  <c r="CI26" i="1" s="1"/>
  <c r="CP25" i="1"/>
  <c r="CE25" i="1"/>
  <c r="CI25" i="1" s="1"/>
  <c r="CP24" i="1"/>
  <c r="CY24" i="1" s="1"/>
  <c r="CE24" i="1"/>
  <c r="CI24" i="1" s="1"/>
  <c r="CP23" i="1"/>
  <c r="CY23" i="1" s="1"/>
  <c r="CE23" i="1"/>
  <c r="CI23" i="1" s="1"/>
  <c r="CP22" i="1"/>
  <c r="CY22" i="1" s="1"/>
  <c r="CE22" i="1"/>
  <c r="CI22" i="1" s="1"/>
  <c r="CP21" i="1"/>
  <c r="CY21" i="1" s="1"/>
  <c r="CE21" i="1"/>
  <c r="CI21" i="1" s="1"/>
  <c r="CP20" i="1"/>
  <c r="CE20" i="1"/>
  <c r="CI20" i="1" s="1"/>
  <c r="CP19" i="1"/>
  <c r="CY19" i="1" s="1"/>
  <c r="CE19" i="1"/>
  <c r="CI19" i="1" s="1"/>
  <c r="CP18" i="1"/>
  <c r="CE18" i="1"/>
  <c r="CI18" i="1" s="1"/>
  <c r="CP17" i="1"/>
  <c r="CY17" i="1" s="1"/>
  <c r="CE17" i="1"/>
  <c r="CI17" i="1" s="1"/>
  <c r="CP16" i="1"/>
  <c r="CY16" i="1" s="1"/>
  <c r="CE16" i="1"/>
  <c r="CI16" i="1" s="1"/>
  <c r="CP15" i="1"/>
  <c r="CY15" i="1" s="1"/>
  <c r="CE15" i="1"/>
  <c r="CI15" i="1" s="1"/>
  <c r="CP14" i="1"/>
  <c r="CE14" i="1"/>
  <c r="CI14" i="1" s="1"/>
  <c r="CP13" i="1"/>
  <c r="CE13" i="1"/>
  <c r="CI13" i="1" s="1"/>
  <c r="CP12" i="1"/>
  <c r="CY12" i="1" s="1"/>
  <c r="CE12" i="1"/>
  <c r="CI12" i="1" s="1"/>
  <c r="CP11" i="1"/>
  <c r="CY11" i="1" s="1"/>
  <c r="CE11" i="1"/>
  <c r="CI11" i="1" s="1"/>
  <c r="CP10" i="1"/>
  <c r="CE10" i="1"/>
  <c r="CI10" i="1" s="1"/>
  <c r="CP9" i="1"/>
  <c r="CW9" i="1" s="1"/>
  <c r="CE9" i="1"/>
  <c r="CO9" i="1" s="1"/>
  <c r="CP8" i="1"/>
  <c r="CX8" i="1" s="1"/>
  <c r="CE8" i="1"/>
  <c r="CM8" i="1" s="1"/>
  <c r="CP7" i="1"/>
  <c r="CX7" i="1" s="1"/>
  <c r="CE7" i="1"/>
  <c r="CL7" i="1" s="1"/>
  <c r="CP6" i="1"/>
  <c r="CX6" i="1" s="1"/>
  <c r="CE6" i="1"/>
  <c r="CM6" i="1" s="1"/>
  <c r="CP5" i="1"/>
  <c r="CX5" i="1" s="1"/>
  <c r="CE5" i="1"/>
  <c r="CL5" i="1" s="1"/>
  <c r="CP4" i="1"/>
  <c r="CX4" i="1" s="1"/>
  <c r="CE4" i="1"/>
  <c r="CM4" i="1" s="1"/>
  <c r="AU1" i="1"/>
  <c r="AU48" i="1" s="1"/>
  <c r="C32" i="4"/>
  <c r="C31" i="4"/>
  <c r="F30" i="4"/>
  <c r="E30" i="4"/>
  <c r="D30" i="4"/>
  <c r="F27" i="4"/>
  <c r="AU51" i="1" l="1"/>
  <c r="AT1" i="1"/>
  <c r="AT88" i="1" s="1"/>
  <c r="AU7" i="1"/>
  <c r="AU33" i="1"/>
  <c r="AU39" i="1"/>
  <c r="AU62" i="1"/>
  <c r="AU19" i="1"/>
  <c r="AU23" i="1"/>
  <c r="AU49" i="1"/>
  <c r="AU17" i="1"/>
  <c r="AU35" i="1"/>
  <c r="AU55" i="1"/>
  <c r="AU76" i="1"/>
  <c r="AU9" i="1"/>
  <c r="AU10" i="1"/>
  <c r="AU26" i="1"/>
  <c r="AU42" i="1"/>
  <c r="AU11" i="1"/>
  <c r="AU27" i="1"/>
  <c r="AU43" i="1"/>
  <c r="AU5" i="1"/>
  <c r="AU37" i="1"/>
  <c r="AU6" i="1"/>
  <c r="AU22" i="1"/>
  <c r="AU38" i="1"/>
  <c r="AU54" i="1"/>
  <c r="AU75" i="1"/>
  <c r="CU127" i="1"/>
  <c r="AU12" i="1"/>
  <c r="AU28" i="1"/>
  <c r="AU44" i="1"/>
  <c r="AU18" i="1"/>
  <c r="AU34" i="1"/>
  <c r="AU50" i="1"/>
  <c r="AU13" i="1"/>
  <c r="AU29" i="1"/>
  <c r="AU45" i="1"/>
  <c r="AU84" i="1"/>
  <c r="AU8" i="1"/>
  <c r="AU24" i="1"/>
  <c r="AU40" i="1"/>
  <c r="AU56" i="1"/>
  <c r="AU92" i="1"/>
  <c r="CM218" i="1"/>
  <c r="C30" i="4"/>
  <c r="AU14" i="1"/>
  <c r="AU30" i="1"/>
  <c r="AU46" i="1"/>
  <c r="AU41" i="1"/>
  <c r="AU25" i="1"/>
  <c r="AU117" i="1"/>
  <c r="AU36" i="1"/>
  <c r="AU52" i="1"/>
  <c r="AU4" i="1"/>
  <c r="AU20" i="1"/>
  <c r="AU15" i="1"/>
  <c r="AU31" i="1"/>
  <c r="AU47" i="1"/>
  <c r="CF364" i="1"/>
  <c r="AU66" i="1"/>
  <c r="AU53" i="1"/>
  <c r="AU74" i="1"/>
  <c r="AU80" i="1"/>
  <c r="AU21" i="1"/>
  <c r="AU16" i="1"/>
  <c r="AU32" i="1"/>
  <c r="CF354" i="1"/>
  <c r="CF61" i="1"/>
  <c r="CK370" i="1"/>
  <c r="CX411" i="1"/>
  <c r="CF429" i="1"/>
  <c r="CX320" i="1"/>
  <c r="CG326" i="1"/>
  <c r="CH364" i="1"/>
  <c r="CS380" i="1"/>
  <c r="CG438" i="1"/>
  <c r="CH40" i="1"/>
  <c r="CV106" i="1"/>
  <c r="CN201" i="1"/>
  <c r="CU255" i="1"/>
  <c r="CL364" i="1"/>
  <c r="CW230" i="1"/>
  <c r="CR263" i="1"/>
  <c r="CF291" i="1"/>
  <c r="CH294" i="1"/>
  <c r="CU416" i="1"/>
  <c r="CN104" i="1"/>
  <c r="CN291" i="1"/>
  <c r="CF341" i="1"/>
  <c r="CR58" i="1"/>
  <c r="CF60" i="1"/>
  <c r="CU147" i="1"/>
  <c r="CN202" i="1"/>
  <c r="CW301" i="1"/>
  <c r="CG338" i="1"/>
  <c r="CS417" i="1"/>
  <c r="CJ471" i="1"/>
  <c r="CR68" i="1"/>
  <c r="CF70" i="1"/>
  <c r="CW83" i="1"/>
  <c r="CU104" i="1"/>
  <c r="CT309" i="1"/>
  <c r="CF313" i="1"/>
  <c r="CH341" i="1"/>
  <c r="CH354" i="1"/>
  <c r="CF370" i="1"/>
  <c r="CN394" i="1"/>
  <c r="CQ8" i="1"/>
  <c r="CH91" i="1"/>
  <c r="CI104" i="1"/>
  <c r="CY104" i="1"/>
  <c r="CR255" i="1"/>
  <c r="CR483" i="1"/>
  <c r="CF296" i="1"/>
  <c r="CS301" i="1"/>
  <c r="CQ387" i="1"/>
  <c r="CS410" i="1"/>
  <c r="CS89" i="1"/>
  <c r="CL110" i="1"/>
  <c r="CZ118" i="1"/>
  <c r="CF120" i="1"/>
  <c r="CU185" i="1"/>
  <c r="CU186" i="1"/>
  <c r="CQ187" i="1"/>
  <c r="CW188" i="1"/>
  <c r="CR193" i="1"/>
  <c r="CG216" i="1"/>
  <c r="CH229" i="1"/>
  <c r="CK230" i="1"/>
  <c r="CG235" i="1"/>
  <c r="CR272" i="1"/>
  <c r="CH307" i="1"/>
  <c r="CG308" i="1"/>
  <c r="CL309" i="1"/>
  <c r="CN321" i="1"/>
  <c r="CL324" i="1"/>
  <c r="CG336" i="1"/>
  <c r="CF349" i="1"/>
  <c r="CF362" i="1"/>
  <c r="CG368" i="1"/>
  <c r="CY390" i="1"/>
  <c r="CR391" i="1"/>
  <c r="CU404" i="1"/>
  <c r="CY405" i="1"/>
  <c r="CU413" i="1"/>
  <c r="CG434" i="1"/>
  <c r="CW437" i="1"/>
  <c r="CS438" i="1"/>
  <c r="CL21" i="1"/>
  <c r="CH22" i="1"/>
  <c r="CN73" i="1"/>
  <c r="CW89" i="1"/>
  <c r="CG104" i="1"/>
  <c r="CN105" i="1"/>
  <c r="CQ106" i="1"/>
  <c r="CH112" i="1"/>
  <c r="CH120" i="1"/>
  <c r="CU131" i="1"/>
  <c r="CR187" i="1"/>
  <c r="CH201" i="1"/>
  <c r="CH202" i="1"/>
  <c r="CS226" i="1"/>
  <c r="CG246" i="1"/>
  <c r="CO307" i="1"/>
  <c r="CO308" i="1"/>
  <c r="CH349" i="1"/>
  <c r="CS412" i="1"/>
  <c r="CK417" i="1"/>
  <c r="CQ466" i="1"/>
  <c r="CW471" i="1"/>
  <c r="CN349" i="1"/>
  <c r="CJ60" i="1"/>
  <c r="CN61" i="1"/>
  <c r="CH62" i="1"/>
  <c r="CS73" i="1"/>
  <c r="CU77" i="1"/>
  <c r="CR82" i="1"/>
  <c r="CH90" i="1"/>
  <c r="CS96" i="1"/>
  <c r="CY99" i="1"/>
  <c r="CR108" i="1"/>
  <c r="CF110" i="1"/>
  <c r="CW122" i="1"/>
  <c r="CJ124" i="1"/>
  <c r="CW125" i="1"/>
  <c r="CU171" i="1"/>
  <c r="CS196" i="1"/>
  <c r="CG212" i="1"/>
  <c r="CK224" i="1"/>
  <c r="CG227" i="1"/>
  <c r="CG230" i="1"/>
  <c r="CG303" i="1"/>
  <c r="CX316" i="1"/>
  <c r="CJ321" i="1"/>
  <c r="CF324" i="1"/>
  <c r="CG332" i="1"/>
  <c r="CF340" i="1"/>
  <c r="CF356" i="1"/>
  <c r="CJ383" i="1"/>
  <c r="CQ391" i="1"/>
  <c r="CT4" i="1"/>
  <c r="CN66" i="1"/>
  <c r="CU67" i="1"/>
  <c r="CG73" i="1"/>
  <c r="CW78" i="1"/>
  <c r="CL90" i="1"/>
  <c r="CL91" i="1"/>
  <c r="CL92" i="1"/>
  <c r="CW96" i="1"/>
  <c r="CS101" i="1"/>
  <c r="CF103" i="1"/>
  <c r="CK116" i="1"/>
  <c r="CN120" i="1"/>
  <c r="CW121" i="1"/>
  <c r="CU179" i="1"/>
  <c r="CF185" i="1"/>
  <c r="CG190" i="1"/>
  <c r="CR194" i="1"/>
  <c r="CR195" i="1"/>
  <c r="CR196" i="1"/>
  <c r="CT239" i="1"/>
  <c r="CS246" i="1"/>
  <c r="CT247" i="1"/>
  <c r="CU261" i="1"/>
  <c r="CR280" i="1"/>
  <c r="CF297" i="1"/>
  <c r="CX298" i="1"/>
  <c r="CF303" i="1"/>
  <c r="CF332" i="1"/>
  <c r="CL334" i="1"/>
  <c r="CN341" i="1"/>
  <c r="CG354" i="1"/>
  <c r="CL356" i="1"/>
  <c r="CW357" i="1"/>
  <c r="CS358" i="1"/>
  <c r="CX359" i="1"/>
  <c r="CL362" i="1"/>
  <c r="CF366" i="1"/>
  <c r="CV391" i="1"/>
  <c r="CK405" i="1"/>
  <c r="CM411" i="1"/>
  <c r="CH413" i="1"/>
  <c r="CK416" i="1"/>
  <c r="CJ436" i="1"/>
  <c r="CR470" i="1"/>
  <c r="CQ477" i="1"/>
  <c r="CG185" i="1"/>
  <c r="CI190" i="1"/>
  <c r="CS194" i="1"/>
  <c r="CS195" i="1"/>
  <c r="CH366" i="1"/>
  <c r="CK429" i="1"/>
  <c r="CO436" i="1"/>
  <c r="CQ437" i="1"/>
  <c r="CR439" i="1"/>
  <c r="CL441" i="1"/>
  <c r="CI442" i="1"/>
  <c r="CS443" i="1"/>
  <c r="CW470" i="1"/>
  <c r="CR471" i="1"/>
  <c r="CR474" i="1"/>
  <c r="CT8" i="1"/>
  <c r="CL26" i="1"/>
  <c r="CS60" i="1"/>
  <c r="CG61" i="1"/>
  <c r="CG65" i="1"/>
  <c r="CF66" i="1"/>
  <c r="CQ69" i="1"/>
  <c r="CQ78" i="1"/>
  <c r="CL79" i="1"/>
  <c r="CF82" i="1"/>
  <c r="CY82" i="1"/>
  <c r="CU94" i="1"/>
  <c r="CI97" i="1"/>
  <c r="CK111" i="1"/>
  <c r="CJ114" i="1"/>
  <c r="CJ118" i="1"/>
  <c r="CG120" i="1"/>
  <c r="CT126" i="1"/>
  <c r="CU146" i="1"/>
  <c r="CU151" i="1"/>
  <c r="CS202" i="1"/>
  <c r="CW205" i="1"/>
  <c r="CH212" i="1"/>
  <c r="CM222" i="1"/>
  <c r="CL229" i="1"/>
  <c r="CH230" i="1"/>
  <c r="CS235" i="1"/>
  <c r="CS243" i="1"/>
  <c r="CK246" i="1"/>
  <c r="CK247" i="1"/>
  <c r="CU253" i="1"/>
  <c r="CR259" i="1"/>
  <c r="CU263" i="1"/>
  <c r="CW269" i="1"/>
  <c r="CR276" i="1"/>
  <c r="CH291" i="1"/>
  <c r="CL292" i="1"/>
  <c r="CF295" i="1"/>
  <c r="CF299" i="1"/>
  <c r="CX302" i="1"/>
  <c r="CL303" i="1"/>
  <c r="CL313" i="1"/>
  <c r="CN326" i="1"/>
  <c r="CH332" i="1"/>
  <c r="CH336" i="1"/>
  <c r="CK340" i="1"/>
  <c r="CG341" i="1"/>
  <c r="CS346" i="1"/>
  <c r="CG348" i="1"/>
  <c r="CK350" i="1"/>
  <c r="CN354" i="1"/>
  <c r="CG358" i="1"/>
  <c r="CK359" i="1"/>
  <c r="CK360" i="1"/>
  <c r="CL366" i="1"/>
  <c r="CF369" i="1"/>
  <c r="CR385" i="1"/>
  <c r="CT390" i="1"/>
  <c r="CH487" i="1"/>
  <c r="CU60" i="1"/>
  <c r="CG66" i="1"/>
  <c r="CU69" i="1"/>
  <c r="CS78" i="1"/>
  <c r="CJ82" i="1"/>
  <c r="CN97" i="1"/>
  <c r="CW126" i="1"/>
  <c r="CW202" i="1"/>
  <c r="CW276" i="1"/>
  <c r="CL299" i="1"/>
  <c r="CN332" i="1"/>
  <c r="CF433" i="1"/>
  <c r="CF436" i="1"/>
  <c r="CW441" i="1"/>
  <c r="CG450" i="1"/>
  <c r="CX453" i="1"/>
  <c r="CO465" i="1"/>
  <c r="CI4" i="1"/>
  <c r="CL37" i="1"/>
  <c r="CH38" i="1"/>
  <c r="CH75" i="1"/>
  <c r="CT75" i="1"/>
  <c r="CU103" i="1"/>
  <c r="CS112" i="1"/>
  <c r="CS113" i="1"/>
  <c r="CH117" i="1"/>
  <c r="CH122" i="1"/>
  <c r="CH123" i="1"/>
  <c r="CW123" i="1"/>
  <c r="CW124" i="1"/>
  <c r="CU139" i="1"/>
  <c r="CU163" i="1"/>
  <c r="CY188" i="1"/>
  <c r="CK193" i="1"/>
  <c r="CF200" i="1"/>
  <c r="CN200" i="1"/>
  <c r="CH206" i="1"/>
  <c r="CF207" i="1"/>
  <c r="CW209" i="1"/>
  <c r="CF211" i="1"/>
  <c r="CM234" i="1"/>
  <c r="CO234" i="1"/>
  <c r="CS234" i="1"/>
  <c r="CK239" i="1"/>
  <c r="CW257" i="1"/>
  <c r="CU257" i="1"/>
  <c r="CR257" i="1"/>
  <c r="CX267" i="1"/>
  <c r="CR267" i="1"/>
  <c r="CW293" i="1"/>
  <c r="CS293" i="1"/>
  <c r="CL200" i="1"/>
  <c r="CM238" i="1"/>
  <c r="CH238" i="1"/>
  <c r="CG7" i="1"/>
  <c r="CS7" i="1"/>
  <c r="CL48" i="1"/>
  <c r="CL49" i="1"/>
  <c r="CH52" i="1"/>
  <c r="CG78" i="1"/>
  <c r="CQ86" i="1"/>
  <c r="CG87" i="1"/>
  <c r="CI5" i="1"/>
  <c r="CI7" i="1"/>
  <c r="CT7" i="1"/>
  <c r="CL8" i="1"/>
  <c r="CW8" i="1"/>
  <c r="CL16" i="1"/>
  <c r="CH17" i="1"/>
  <c r="CL29" i="1"/>
  <c r="CH30" i="1"/>
  <c r="CL56" i="1"/>
  <c r="CO60" i="1"/>
  <c r="CH61" i="1"/>
  <c r="CT62" i="1"/>
  <c r="CH66" i="1"/>
  <c r="CI68" i="1"/>
  <c r="CI69" i="1"/>
  <c r="CQ70" i="1"/>
  <c r="CR71" i="1"/>
  <c r="CU72" i="1"/>
  <c r="CI75" i="1"/>
  <c r="CO82" i="1"/>
  <c r="CR85" i="1"/>
  <c r="CU86" i="1"/>
  <c r="CY98" i="1"/>
  <c r="CQ99" i="1"/>
  <c r="CK100" i="1"/>
  <c r="CF107" i="1"/>
  <c r="CW112" i="1"/>
  <c r="CZ114" i="1"/>
  <c r="CF116" i="1"/>
  <c r="CW116" i="1"/>
  <c r="CL120" i="1"/>
  <c r="CJ123" i="1"/>
  <c r="CU167" i="1"/>
  <c r="CK185" i="1"/>
  <c r="CW187" i="1"/>
  <c r="CQ188" i="1"/>
  <c r="CS190" i="1"/>
  <c r="CU191" i="1"/>
  <c r="CU192" i="1"/>
  <c r="CG200" i="1"/>
  <c r="CN206" i="1"/>
  <c r="CL207" i="1"/>
  <c r="CG211" i="1"/>
  <c r="CG214" i="1"/>
  <c r="CG234" i="1"/>
  <c r="CT234" i="1"/>
  <c r="CT238" i="1"/>
  <c r="CW238" i="1"/>
  <c r="CO239" i="1"/>
  <c r="CN211" i="1"/>
  <c r="CT231" i="1"/>
  <c r="CS231" i="1"/>
  <c r="CX270" i="1"/>
  <c r="CV270" i="1"/>
  <c r="CS270" i="1"/>
  <c r="CQ270" i="1"/>
  <c r="CO7" i="1"/>
  <c r="CY7" i="1"/>
  <c r="CL30" i="1"/>
  <c r="CL61" i="1"/>
  <c r="CL66" i="1"/>
  <c r="CV70" i="1"/>
  <c r="CZ86" i="1"/>
  <c r="CV99" i="1"/>
  <c r="CJ107" i="1"/>
  <c r="CY187" i="1"/>
  <c r="CR188" i="1"/>
  <c r="CY190" i="1"/>
  <c r="CH200" i="1"/>
  <c r="CL211" i="1"/>
  <c r="CH214" i="1"/>
  <c r="CM216" i="1"/>
  <c r="CL216" i="1"/>
  <c r="CK234" i="1"/>
  <c r="CM235" i="1"/>
  <c r="CK235" i="1"/>
  <c r="CW266" i="1"/>
  <c r="CU266" i="1"/>
  <c r="CR266" i="1"/>
  <c r="CN330" i="1"/>
  <c r="CL363" i="1"/>
  <c r="CS471" i="1"/>
  <c r="CQ472" i="1"/>
  <c r="CJ490" i="1"/>
  <c r="CH246" i="1"/>
  <c r="CW246" i="1"/>
  <c r="CO247" i="1"/>
  <c r="CU259" i="1"/>
  <c r="CW272" i="1"/>
  <c r="CW280" i="1"/>
  <c r="CG291" i="1"/>
  <c r="CO294" i="1"/>
  <c r="CL295" i="1"/>
  <c r="CL296" i="1"/>
  <c r="CO297" i="1"/>
  <c r="CF298" i="1"/>
  <c r="CT299" i="1"/>
  <c r="CN303" i="1"/>
  <c r="CF304" i="1"/>
  <c r="CF305" i="1"/>
  <c r="CF306" i="1"/>
  <c r="CT308" i="1"/>
  <c r="CT310" i="1"/>
  <c r="CG313" i="1"/>
  <c r="CT313" i="1"/>
  <c r="CF316" i="1"/>
  <c r="CH318" i="1"/>
  <c r="CF319" i="1"/>
  <c r="CX321" i="1"/>
  <c r="CF323" i="1"/>
  <c r="CH326" i="1"/>
  <c r="CJ327" i="1"/>
  <c r="CF330" i="1"/>
  <c r="CL332" i="1"/>
  <c r="CL341" i="1"/>
  <c r="CX346" i="1"/>
  <c r="CH348" i="1"/>
  <c r="CR351" i="1"/>
  <c r="CG352" i="1"/>
  <c r="CL354" i="1"/>
  <c r="CF355" i="1"/>
  <c r="CS355" i="1"/>
  <c r="CH356" i="1"/>
  <c r="CF357" i="1"/>
  <c r="CX358" i="1"/>
  <c r="CN359" i="1"/>
  <c r="CH362" i="1"/>
  <c r="CF363" i="1"/>
  <c r="CN363" i="1"/>
  <c r="CF365" i="1"/>
  <c r="CH368" i="1"/>
  <c r="CQ418" i="1"/>
  <c r="CF421" i="1"/>
  <c r="CR421" i="1"/>
  <c r="CR429" i="1"/>
  <c r="CK433" i="1"/>
  <c r="CS437" i="1"/>
  <c r="CW438" i="1"/>
  <c r="CV439" i="1"/>
  <c r="CY444" i="1"/>
  <c r="CK446" i="1"/>
  <c r="CK449" i="1"/>
  <c r="CM450" i="1"/>
  <c r="CK453" i="1"/>
  <c r="CK454" i="1"/>
  <c r="CU457" i="1"/>
  <c r="CH463" i="1"/>
  <c r="CQ468" i="1"/>
  <c r="CQ469" i="1"/>
  <c r="CO298" i="1"/>
  <c r="CL304" i="1"/>
  <c r="CJ306" i="1"/>
  <c r="CL316" i="1"/>
  <c r="CG319" i="1"/>
  <c r="CG323" i="1"/>
  <c r="CG330" i="1"/>
  <c r="CL348" i="1"/>
  <c r="CS351" i="1"/>
  <c r="CH355" i="1"/>
  <c r="CK357" i="1"/>
  <c r="CG363" i="1"/>
  <c r="CL368" i="1"/>
  <c r="CS418" i="1"/>
  <c r="CG421" i="1"/>
  <c r="CW421" i="1"/>
  <c r="CQ467" i="1"/>
  <c r="CV468" i="1"/>
  <c r="CV469" i="1"/>
  <c r="CS470" i="1"/>
  <c r="CW474" i="1"/>
  <c r="CQ479" i="1"/>
  <c r="CH486" i="1"/>
  <c r="CG247" i="1"/>
  <c r="CR253" i="1"/>
  <c r="CR261" i="1"/>
  <c r="CF289" i="1"/>
  <c r="CL291" i="1"/>
  <c r="CF292" i="1"/>
  <c r="CH293" i="1"/>
  <c r="CT297" i="1"/>
  <c r="CT302" i="1"/>
  <c r="CZ303" i="1"/>
  <c r="CF309" i="1"/>
  <c r="CF311" i="1"/>
  <c r="CN313" i="1"/>
  <c r="CT317" i="1"/>
  <c r="CK319" i="1"/>
  <c r="CK323" i="1"/>
  <c r="CL330" i="1"/>
  <c r="CJ331" i="1"/>
  <c r="CF334" i="1"/>
  <c r="CJ335" i="1"/>
  <c r="CG347" i="1"/>
  <c r="CF348" i="1"/>
  <c r="CN348" i="1"/>
  <c r="CG350" i="1"/>
  <c r="CG351" i="1"/>
  <c r="CX351" i="1"/>
  <c r="CL355" i="1"/>
  <c r="CR359" i="1"/>
  <c r="CH363" i="1"/>
  <c r="CF368" i="1"/>
  <c r="CN368" i="1"/>
  <c r="CK369" i="1"/>
  <c r="CK371" i="1"/>
  <c r="CT386" i="1"/>
  <c r="CR389" i="1"/>
  <c r="CS397" i="1"/>
  <c r="CS402" i="1"/>
  <c r="CW418" i="1"/>
  <c r="CK421" i="1"/>
  <c r="CR424" i="1"/>
  <c r="CG426" i="1"/>
  <c r="CG435" i="1"/>
  <c r="CQ438" i="1"/>
  <c r="CF440" i="1"/>
  <c r="CU450" i="1"/>
  <c r="CY63" i="1"/>
  <c r="CK83" i="1"/>
  <c r="CN89" i="1"/>
  <c r="CK96" i="1"/>
  <c r="CI96" i="1"/>
  <c r="CN96" i="1"/>
  <c r="CX100" i="1"/>
  <c r="CW100" i="1"/>
  <c r="CQ100" i="1"/>
  <c r="CY100" i="1"/>
  <c r="CM108" i="1"/>
  <c r="CH108" i="1"/>
  <c r="CN108" i="1"/>
  <c r="CG108" i="1"/>
  <c r="CT175" i="1"/>
  <c r="CU175" i="1"/>
  <c r="CX199" i="1"/>
  <c r="CS199" i="1"/>
  <c r="CR199" i="1"/>
  <c r="CM203" i="1"/>
  <c r="CN203" i="1"/>
  <c r="CG203" i="1"/>
  <c r="CL203" i="1"/>
  <c r="CF203" i="1"/>
  <c r="CM204" i="1"/>
  <c r="CN204" i="1"/>
  <c r="CG204" i="1"/>
  <c r="CL204" i="1"/>
  <c r="CF204" i="1"/>
  <c r="CM205" i="1"/>
  <c r="CN205" i="1"/>
  <c r="CH205" i="1"/>
  <c r="CM208" i="1"/>
  <c r="CH208" i="1"/>
  <c r="CN208" i="1"/>
  <c r="CG208" i="1"/>
  <c r="CT223" i="1"/>
  <c r="CS223" i="1"/>
  <c r="CI252" i="1"/>
  <c r="CJ252" i="1"/>
  <c r="CF252" i="1"/>
  <c r="CZ294" i="1"/>
  <c r="CT294" i="1"/>
  <c r="CM300" i="1"/>
  <c r="CH300" i="1"/>
  <c r="CN300" i="1"/>
  <c r="CG300" i="1"/>
  <c r="CL300" i="1"/>
  <c r="CF300" i="1"/>
  <c r="CM312" i="1"/>
  <c r="CK312" i="1"/>
  <c r="CG312" i="1"/>
  <c r="CF312" i="1"/>
  <c r="CX381" i="1"/>
  <c r="CS381" i="1"/>
  <c r="CX384" i="1"/>
  <c r="CS384" i="1"/>
  <c r="CX388" i="1"/>
  <c r="CT388" i="1"/>
  <c r="CY388" i="1"/>
  <c r="CY393" i="1"/>
  <c r="CV393" i="1"/>
  <c r="CR393" i="1"/>
  <c r="CQ393" i="1"/>
  <c r="CS396" i="1"/>
  <c r="CU396" i="1"/>
  <c r="CM406" i="1"/>
  <c r="CH406" i="1"/>
  <c r="CK406" i="1"/>
  <c r="CG406" i="1"/>
  <c r="CN425" i="1"/>
  <c r="CF425" i="1"/>
  <c r="CK425" i="1"/>
  <c r="CH443" i="1"/>
  <c r="CG443" i="1"/>
  <c r="CM443" i="1"/>
  <c r="CL4" i="1"/>
  <c r="CW4" i="1"/>
  <c r="CW6" i="1"/>
  <c r="CH7" i="1"/>
  <c r="CL12" i="1"/>
  <c r="CH13" i="1"/>
  <c r="CL17" i="1"/>
  <c r="CL22" i="1"/>
  <c r="CL33" i="1"/>
  <c r="CH34" i="1"/>
  <c r="CL38" i="1"/>
  <c r="CL40" i="1"/>
  <c r="CL41" i="1"/>
  <c r="CH44" i="1"/>
  <c r="CL52" i="1"/>
  <c r="CH53" i="1"/>
  <c r="CQ57" i="1"/>
  <c r="CF58" i="1"/>
  <c r="CV58" i="1"/>
  <c r="CR59" i="1"/>
  <c r="CG60" i="1"/>
  <c r="CK61" i="1"/>
  <c r="CS61" i="1"/>
  <c r="CQ63" i="1"/>
  <c r="CZ63" i="1"/>
  <c r="CK66" i="1"/>
  <c r="CY67" i="1"/>
  <c r="CJ68" i="1"/>
  <c r="CV68" i="1"/>
  <c r="CR70" i="1"/>
  <c r="CF72" i="1"/>
  <c r="CO72" i="1"/>
  <c r="CZ72" i="1"/>
  <c r="CH73" i="1"/>
  <c r="CH74" i="1"/>
  <c r="CK78" i="1"/>
  <c r="CR78" i="1"/>
  <c r="CY78" i="1"/>
  <c r="CL80" i="1"/>
  <c r="CQ81" i="1"/>
  <c r="CG82" i="1"/>
  <c r="CF83" i="1"/>
  <c r="CL83" i="1"/>
  <c r="CU85" i="1"/>
  <c r="CJ86" i="1"/>
  <c r="CR86" i="1"/>
  <c r="CG88" i="1"/>
  <c r="CS88" i="1"/>
  <c r="CG89" i="1"/>
  <c r="CX91" i="1"/>
  <c r="CF96" i="1"/>
  <c r="CX96" i="1"/>
  <c r="CR96" i="1"/>
  <c r="CF99" i="1"/>
  <c r="CK99" i="1"/>
  <c r="CR100" i="1"/>
  <c r="CR102" i="1"/>
  <c r="CU105" i="1"/>
  <c r="CF108" i="1"/>
  <c r="CM110" i="1"/>
  <c r="CH110" i="1"/>
  <c r="CN110" i="1"/>
  <c r="CG110" i="1"/>
  <c r="CU138" i="1"/>
  <c r="CU143" i="1"/>
  <c r="CU155" i="1"/>
  <c r="CT159" i="1"/>
  <c r="CU159" i="1"/>
  <c r="CX189" i="1"/>
  <c r="CY189" i="1"/>
  <c r="CJ195" i="1"/>
  <c r="CN196" i="1"/>
  <c r="CK196" i="1"/>
  <c r="CN198" i="1"/>
  <c r="CI198" i="1"/>
  <c r="CW199" i="1"/>
  <c r="CZ201" i="1"/>
  <c r="CW201" i="1"/>
  <c r="CH203" i="1"/>
  <c r="CH204" i="1"/>
  <c r="CF208" i="1"/>
  <c r="CM209" i="1"/>
  <c r="CN209" i="1"/>
  <c r="CM210" i="1"/>
  <c r="CN210" i="1"/>
  <c r="CH210" i="1"/>
  <c r="CS218" i="1"/>
  <c r="CX218" i="1"/>
  <c r="CW218" i="1"/>
  <c r="CL240" i="1"/>
  <c r="CH240" i="1"/>
  <c r="CM242" i="1"/>
  <c r="CO242" i="1"/>
  <c r="CK242" i="1"/>
  <c r="CG242" i="1"/>
  <c r="CM270" i="1"/>
  <c r="CI270" i="1"/>
  <c r="CX278" i="1"/>
  <c r="CW278" i="1"/>
  <c r="CR278" i="1"/>
  <c r="CK300" i="1"/>
  <c r="CL312" i="1"/>
  <c r="CN317" i="1"/>
  <c r="CH317" i="1"/>
  <c r="CM320" i="1"/>
  <c r="CH320" i="1"/>
  <c r="CN320" i="1"/>
  <c r="CG320" i="1"/>
  <c r="CL320" i="1"/>
  <c r="CF320" i="1"/>
  <c r="CM337" i="1"/>
  <c r="CF337" i="1"/>
  <c r="CK337" i="1"/>
  <c r="CT349" i="1"/>
  <c r="CZ349" i="1"/>
  <c r="CW349" i="1"/>
  <c r="CM372" i="1"/>
  <c r="CH372" i="1"/>
  <c r="CN372" i="1"/>
  <c r="CF372" i="1"/>
  <c r="CK372" i="1"/>
  <c r="CL372" i="1"/>
  <c r="CG372" i="1"/>
  <c r="CX97" i="1"/>
  <c r="CR97" i="1"/>
  <c r="CM113" i="1"/>
  <c r="CN113" i="1"/>
  <c r="CG113" i="1"/>
  <c r="CL113" i="1"/>
  <c r="CF113" i="1"/>
  <c r="CL13" i="1"/>
  <c r="CL34" i="1"/>
  <c r="CU57" i="1"/>
  <c r="CR63" i="1"/>
  <c r="CG72" i="1"/>
  <c r="CK73" i="1"/>
  <c r="CO78" i="1"/>
  <c r="CZ81" i="1"/>
  <c r="CG83" i="1"/>
  <c r="CN83" i="1"/>
  <c r="CY85" i="1"/>
  <c r="CN86" i="1"/>
  <c r="CJ88" i="1"/>
  <c r="CU88" i="1"/>
  <c r="CH89" i="1"/>
  <c r="CG96" i="1"/>
  <c r="CW97" i="1"/>
  <c r="CS100" i="1"/>
  <c r="CX101" i="1"/>
  <c r="CW101" i="1"/>
  <c r="CQ101" i="1"/>
  <c r="CY101" i="1"/>
  <c r="CK108" i="1"/>
  <c r="CJ109" i="1"/>
  <c r="CH109" i="1"/>
  <c r="CM111" i="1"/>
  <c r="CH111" i="1"/>
  <c r="CN111" i="1"/>
  <c r="CG111" i="1"/>
  <c r="CK113" i="1"/>
  <c r="CT135" i="1"/>
  <c r="CU135" i="1"/>
  <c r="CK194" i="1"/>
  <c r="CG194" i="1"/>
  <c r="CN194" i="1"/>
  <c r="CF194" i="1"/>
  <c r="CM197" i="1"/>
  <c r="CK197" i="1"/>
  <c r="CG197" i="1"/>
  <c r="CY199" i="1"/>
  <c r="CK203" i="1"/>
  <c r="CK204" i="1"/>
  <c r="CR206" i="1"/>
  <c r="CW206" i="1"/>
  <c r="CS206" i="1"/>
  <c r="CK208" i="1"/>
  <c r="CR210" i="1"/>
  <c r="CW210" i="1"/>
  <c r="CS222" i="1"/>
  <c r="CX222" i="1"/>
  <c r="CW222" i="1"/>
  <c r="CW242" i="1"/>
  <c r="CT242" i="1"/>
  <c r="CS242" i="1"/>
  <c r="CI251" i="1"/>
  <c r="CH251" i="1"/>
  <c r="CK315" i="1"/>
  <c r="CJ315" i="1"/>
  <c r="CN322" i="1"/>
  <c r="CJ322" i="1"/>
  <c r="CH322" i="1"/>
  <c r="CM346" i="1"/>
  <c r="CL346" i="1"/>
  <c r="CF346" i="1"/>
  <c r="CH346" i="1"/>
  <c r="CN346" i="1"/>
  <c r="CK346" i="1"/>
  <c r="CG346" i="1"/>
  <c r="CZ363" i="1"/>
  <c r="CR363" i="1"/>
  <c r="CT363" i="1"/>
  <c r="CN72" i="1"/>
  <c r="CX102" i="1"/>
  <c r="CW102" i="1"/>
  <c r="CQ102" i="1"/>
  <c r="CY102" i="1"/>
  <c r="CW109" i="1"/>
  <c r="CX109" i="1"/>
  <c r="CT109" i="1"/>
  <c r="CL44" i="1"/>
  <c r="CZ58" i="1"/>
  <c r="CZ68" i="1"/>
  <c r="CQ4" i="1"/>
  <c r="CM7" i="1"/>
  <c r="CI8" i="1"/>
  <c r="CI9" i="1"/>
  <c r="CL20" i="1"/>
  <c r="CH21" i="1"/>
  <c r="CL25" i="1"/>
  <c r="CH26" i="1"/>
  <c r="CH48" i="1"/>
  <c r="CH56" i="1"/>
  <c r="CI57" i="1"/>
  <c r="CN60" i="1"/>
  <c r="CU63" i="1"/>
  <c r="CG64" i="1"/>
  <c r="CQ67" i="1"/>
  <c r="CF68" i="1"/>
  <c r="CJ72" i="1"/>
  <c r="CF73" i="1"/>
  <c r="CL73" i="1"/>
  <c r="CT74" i="1"/>
  <c r="CV78" i="1"/>
  <c r="CF79" i="1"/>
  <c r="CN82" i="1"/>
  <c r="CH83" i="1"/>
  <c r="CI84" i="1"/>
  <c r="CQ85" i="1"/>
  <c r="CZ85" i="1"/>
  <c r="CY86" i="1"/>
  <c r="CO88" i="1"/>
  <c r="CL89" i="1"/>
  <c r="CL93" i="1"/>
  <c r="CU95" i="1"/>
  <c r="CM96" i="1"/>
  <c r="CY97" i="1"/>
  <c r="CS98" i="1"/>
  <c r="CX99" i="1"/>
  <c r="CS99" i="1"/>
  <c r="CW99" i="1"/>
  <c r="CV100" i="1"/>
  <c r="CR101" i="1"/>
  <c r="CV102" i="1"/>
  <c r="CX106" i="1"/>
  <c r="CY106" i="1"/>
  <c r="CR106" i="1"/>
  <c r="CW106" i="1"/>
  <c r="CL108" i="1"/>
  <c r="CN109" i="1"/>
  <c r="CF111" i="1"/>
  <c r="CM117" i="1"/>
  <c r="CN117" i="1"/>
  <c r="CG117" i="1"/>
  <c r="CL117" i="1"/>
  <c r="CF117" i="1"/>
  <c r="CS117" i="1"/>
  <c r="CH126" i="1"/>
  <c r="CT130" i="1"/>
  <c r="CU130" i="1"/>
  <c r="CN186" i="1"/>
  <c r="CI186" i="1"/>
  <c r="CX193" i="1"/>
  <c r="CW193" i="1"/>
  <c r="CS193" i="1"/>
  <c r="CI194" i="1"/>
  <c r="CF197" i="1"/>
  <c r="CM207" i="1"/>
  <c r="CH207" i="1"/>
  <c r="CN207" i="1"/>
  <c r="CG207" i="1"/>
  <c r="CL208" i="1"/>
  <c r="CS210" i="1"/>
  <c r="CT227" i="1"/>
  <c r="CS227" i="1"/>
  <c r="CL241" i="1"/>
  <c r="CH241" i="1"/>
  <c r="CM243" i="1"/>
  <c r="CK243" i="1"/>
  <c r="CH243" i="1"/>
  <c r="CG243" i="1"/>
  <c r="CI250" i="1"/>
  <c r="CH250" i="1"/>
  <c r="CX274" i="1"/>
  <c r="CW274" i="1"/>
  <c r="CR274" i="1"/>
  <c r="CX282" i="1"/>
  <c r="CW282" i="1"/>
  <c r="CR282" i="1"/>
  <c r="CN290" i="1"/>
  <c r="CJ290" i="1"/>
  <c r="CF290" i="1"/>
  <c r="CX291" i="1"/>
  <c r="CZ291" i="1"/>
  <c r="CT291" i="1"/>
  <c r="CM314" i="1"/>
  <c r="CH314" i="1"/>
  <c r="CN314" i="1"/>
  <c r="CG314" i="1"/>
  <c r="CL314" i="1"/>
  <c r="CF314" i="1"/>
  <c r="CM328" i="1"/>
  <c r="CH328" i="1"/>
  <c r="CN328" i="1"/>
  <c r="CG328" i="1"/>
  <c r="CL328" i="1"/>
  <c r="CF328" i="1"/>
  <c r="CM343" i="1"/>
  <c r="CK343" i="1"/>
  <c r="CF343" i="1"/>
  <c r="CK353" i="1"/>
  <c r="CF353" i="1"/>
  <c r="CZ354" i="1"/>
  <c r="CS354" i="1"/>
  <c r="CX354" i="1"/>
  <c r="CZ362" i="1"/>
  <c r="CS362" i="1"/>
  <c r="CX362" i="1"/>
  <c r="CK120" i="1"/>
  <c r="CS187" i="1"/>
  <c r="CS188" i="1"/>
  <c r="CN190" i="1"/>
  <c r="CW194" i="1"/>
  <c r="CW195" i="1"/>
  <c r="CW196" i="1"/>
  <c r="CK200" i="1"/>
  <c r="CH211" i="1"/>
  <c r="CL212" i="1"/>
  <c r="CL214" i="1"/>
  <c r="CT226" i="1"/>
  <c r="CH227" i="1"/>
  <c r="CO238" i="1"/>
  <c r="CO246" i="1"/>
  <c r="CW267" i="1"/>
  <c r="CJ289" i="1"/>
  <c r="CK291" i="1"/>
  <c r="CG292" i="1"/>
  <c r="CN292" i="1"/>
  <c r="CO293" i="1"/>
  <c r="CG295" i="1"/>
  <c r="CN295" i="1"/>
  <c r="CG296" i="1"/>
  <c r="CN296" i="1"/>
  <c r="CH297" i="1"/>
  <c r="CH298" i="1"/>
  <c r="CG299" i="1"/>
  <c r="CN299" i="1"/>
  <c r="CH303" i="1"/>
  <c r="CG304" i="1"/>
  <c r="CN304" i="1"/>
  <c r="CJ305" i="1"/>
  <c r="CG309" i="1"/>
  <c r="CN309" i="1"/>
  <c r="CJ311" i="1"/>
  <c r="CH313" i="1"/>
  <c r="CG316" i="1"/>
  <c r="CN316" i="1"/>
  <c r="CL323" i="1"/>
  <c r="CG324" i="1"/>
  <c r="CN324" i="1"/>
  <c r="CK326" i="1"/>
  <c r="CH330" i="1"/>
  <c r="CK332" i="1"/>
  <c r="CG334" i="1"/>
  <c r="CN334" i="1"/>
  <c r="CH338" i="1"/>
  <c r="CM339" i="1"/>
  <c r="CF339" i="1"/>
  <c r="CM342" i="1"/>
  <c r="CK342" i="1"/>
  <c r="CK347" i="1"/>
  <c r="CK351" i="1"/>
  <c r="CK352" i="1"/>
  <c r="CK358" i="1"/>
  <c r="CM360" i="1"/>
  <c r="CH360" i="1"/>
  <c r="CL360" i="1"/>
  <c r="CF360" i="1"/>
  <c r="CM376" i="1"/>
  <c r="CL376" i="1"/>
  <c r="CF376" i="1"/>
  <c r="CK376" i="1"/>
  <c r="CG376" i="1"/>
  <c r="CL377" i="1"/>
  <c r="CG377" i="1"/>
  <c r="CN377" i="1"/>
  <c r="CL382" i="1"/>
  <c r="CG382" i="1"/>
  <c r="CJ382" i="1"/>
  <c r="CH400" i="1"/>
  <c r="CK400" i="1"/>
  <c r="CU408" i="1"/>
  <c r="CQ408" i="1"/>
  <c r="CX408" i="1"/>
  <c r="CX419" i="1"/>
  <c r="CR419" i="1"/>
  <c r="CW419" i="1"/>
  <c r="CS451" i="1"/>
  <c r="CT451" i="1"/>
  <c r="CV187" i="1"/>
  <c r="CV188" i="1"/>
  <c r="CY194" i="1"/>
  <c r="CY195" i="1"/>
  <c r="CY196" i="1"/>
  <c r="CK211" i="1"/>
  <c r="CH218" i="1"/>
  <c r="CH222" i="1"/>
  <c r="CK227" i="1"/>
  <c r="CO230" i="1"/>
  <c r="CO235" i="1"/>
  <c r="CG238" i="1"/>
  <c r="CG239" i="1"/>
  <c r="CR269" i="1"/>
  <c r="CY270" i="1"/>
  <c r="CH292" i="1"/>
  <c r="CH295" i="1"/>
  <c r="CH296" i="1"/>
  <c r="CJ297" i="1"/>
  <c r="CJ298" i="1"/>
  <c r="CH299" i="1"/>
  <c r="CK303" i="1"/>
  <c r="CH304" i="1"/>
  <c r="CH309" i="1"/>
  <c r="CK313" i="1"/>
  <c r="CH316" i="1"/>
  <c r="CL319" i="1"/>
  <c r="CH324" i="1"/>
  <c r="CF326" i="1"/>
  <c r="CL326" i="1"/>
  <c r="CK330" i="1"/>
  <c r="CH334" i="1"/>
  <c r="CM336" i="1"/>
  <c r="CL336" i="1"/>
  <c r="CF336" i="1"/>
  <c r="CN336" i="1"/>
  <c r="CK339" i="1"/>
  <c r="CF342" i="1"/>
  <c r="CM350" i="1"/>
  <c r="CL350" i="1"/>
  <c r="CF350" i="1"/>
  <c r="CH350" i="1"/>
  <c r="CW355" i="1"/>
  <c r="CR355" i="1"/>
  <c r="CX355" i="1"/>
  <c r="CM359" i="1"/>
  <c r="CH359" i="1"/>
  <c r="CL359" i="1"/>
  <c r="CF359" i="1"/>
  <c r="CG360" i="1"/>
  <c r="CK361" i="1"/>
  <c r="CF361" i="1"/>
  <c r="CJ375" i="1"/>
  <c r="CG375" i="1"/>
  <c r="CH376" i="1"/>
  <c r="CX382" i="1"/>
  <c r="CS382" i="1"/>
  <c r="CX392" i="1"/>
  <c r="CY392" i="1"/>
  <c r="CT392" i="1"/>
  <c r="CY395" i="1"/>
  <c r="CQ395" i="1"/>
  <c r="CV395" i="1"/>
  <c r="CR395" i="1"/>
  <c r="CX427" i="1"/>
  <c r="CR427" i="1"/>
  <c r="CW427" i="1"/>
  <c r="CO227" i="1"/>
  <c r="CK292" i="1"/>
  <c r="CK295" i="1"/>
  <c r="CK296" i="1"/>
  <c r="CK299" i="1"/>
  <c r="CK304" i="1"/>
  <c r="CK309" i="1"/>
  <c r="CK316" i="1"/>
  <c r="CK324" i="1"/>
  <c r="CK334" i="1"/>
  <c r="CM338" i="1"/>
  <c r="CL338" i="1"/>
  <c r="CF338" i="1"/>
  <c r="CN338" i="1"/>
  <c r="CX341" i="1"/>
  <c r="CR341" i="1"/>
  <c r="CN344" i="1"/>
  <c r="CK344" i="1"/>
  <c r="CZ345" i="1"/>
  <c r="CT345" i="1"/>
  <c r="CM347" i="1"/>
  <c r="CH347" i="1"/>
  <c r="CL347" i="1"/>
  <c r="CF347" i="1"/>
  <c r="CM351" i="1"/>
  <c r="CL351" i="1"/>
  <c r="CF351" i="1"/>
  <c r="CH351" i="1"/>
  <c r="CM352" i="1"/>
  <c r="CL352" i="1"/>
  <c r="CF352" i="1"/>
  <c r="CH352" i="1"/>
  <c r="CM358" i="1"/>
  <c r="CL358" i="1"/>
  <c r="CF358" i="1"/>
  <c r="CH358" i="1"/>
  <c r="CO374" i="1"/>
  <c r="CH374" i="1"/>
  <c r="CO375" i="1"/>
  <c r="CN376" i="1"/>
  <c r="CX379" i="1"/>
  <c r="CS379" i="1"/>
  <c r="CK401" i="1"/>
  <c r="CO401" i="1"/>
  <c r="CH401" i="1"/>
  <c r="CT409" i="1"/>
  <c r="CU409" i="1"/>
  <c r="CM444" i="1"/>
  <c r="CI444" i="1"/>
  <c r="CO444" i="1"/>
  <c r="CK341" i="1"/>
  <c r="CK348" i="1"/>
  <c r="CO349" i="1"/>
  <c r="CZ351" i="1"/>
  <c r="CK354" i="1"/>
  <c r="CG355" i="1"/>
  <c r="CN355" i="1"/>
  <c r="CG356" i="1"/>
  <c r="CN356" i="1"/>
  <c r="CS359" i="1"/>
  <c r="CG362" i="1"/>
  <c r="CN362" i="1"/>
  <c r="CK363" i="1"/>
  <c r="CG364" i="1"/>
  <c r="CN364" i="1"/>
  <c r="CN365" i="1"/>
  <c r="CG366" i="1"/>
  <c r="CN366" i="1"/>
  <c r="CK368" i="1"/>
  <c r="CM370" i="1"/>
  <c r="CN370" i="1"/>
  <c r="CG370" i="1"/>
  <c r="CL370" i="1"/>
  <c r="CX383" i="1"/>
  <c r="CS383" i="1"/>
  <c r="CY386" i="1"/>
  <c r="CX394" i="1"/>
  <c r="CT394" i="1"/>
  <c r="CU405" i="1"/>
  <c r="CT405" i="1"/>
  <c r="CK412" i="1"/>
  <c r="CM412" i="1"/>
  <c r="CX412" i="1"/>
  <c r="CX422" i="1"/>
  <c r="CR422" i="1"/>
  <c r="CK430" i="1"/>
  <c r="CM430" i="1"/>
  <c r="CF430" i="1"/>
  <c r="CX432" i="1"/>
  <c r="CR432" i="1"/>
  <c r="CK439" i="1"/>
  <c r="CG439" i="1"/>
  <c r="CS445" i="1"/>
  <c r="CT445" i="1"/>
  <c r="CI397" i="1"/>
  <c r="CK397" i="1"/>
  <c r="CM398" i="1"/>
  <c r="CK398" i="1"/>
  <c r="CU400" i="1"/>
  <c r="CQ400" i="1"/>
  <c r="CK404" i="1"/>
  <c r="CH404" i="1"/>
  <c r="CK409" i="1"/>
  <c r="CO409" i="1"/>
  <c r="CK438" i="1"/>
  <c r="CF438" i="1"/>
  <c r="CX439" i="1"/>
  <c r="CW439" i="1"/>
  <c r="CQ439" i="1"/>
  <c r="CS439" i="1"/>
  <c r="CU445" i="1"/>
  <c r="CK355" i="1"/>
  <c r="CK356" i="1"/>
  <c r="CZ359" i="1"/>
  <c r="CK362" i="1"/>
  <c r="CK364" i="1"/>
  <c r="CK366" i="1"/>
  <c r="CO381" i="1"/>
  <c r="CG381" i="1"/>
  <c r="CY385" i="1"/>
  <c r="CQ385" i="1"/>
  <c r="CY387" i="1"/>
  <c r="CV387" i="1"/>
  <c r="CY389" i="1"/>
  <c r="CQ389" i="1"/>
  <c r="CM396" i="1"/>
  <c r="CN396" i="1"/>
  <c r="CU397" i="1"/>
  <c r="CY397" i="1"/>
  <c r="CG398" i="1"/>
  <c r="CX400" i="1"/>
  <c r="CU401" i="1"/>
  <c r="CO403" i="1"/>
  <c r="CK403" i="1"/>
  <c r="CG404" i="1"/>
  <c r="CK408" i="1"/>
  <c r="CH409" i="1"/>
  <c r="CI419" i="1"/>
  <c r="CJ419" i="1"/>
  <c r="CK422" i="1"/>
  <c r="CF422" i="1"/>
  <c r="CM422" i="1"/>
  <c r="CK426" i="1"/>
  <c r="CI426" i="1"/>
  <c r="CN426" i="1"/>
  <c r="CF426" i="1"/>
  <c r="CX430" i="1"/>
  <c r="CR430" i="1"/>
  <c r="CZ431" i="1"/>
  <c r="CK434" i="1"/>
  <c r="CI434" i="1"/>
  <c r="CN434" i="1"/>
  <c r="CF434" i="1"/>
  <c r="CL435" i="1"/>
  <c r="CJ435" i="1"/>
  <c r="CO435" i="1"/>
  <c r="CF435" i="1"/>
  <c r="CZ435" i="1"/>
  <c r="CH457" i="1"/>
  <c r="CM457" i="1"/>
  <c r="CK457" i="1"/>
  <c r="CU460" i="1"/>
  <c r="CX460" i="1"/>
  <c r="CV418" i="1"/>
  <c r="CN436" i="1"/>
  <c r="CV437" i="1"/>
  <c r="CV438" i="1"/>
  <c r="CU453" i="1"/>
  <c r="CK458" i="1"/>
  <c r="CM461" i="1"/>
  <c r="CG465" i="1"/>
  <c r="CY470" i="1"/>
  <c r="CY471" i="1"/>
  <c r="CV472" i="1"/>
  <c r="CJ474" i="1"/>
  <c r="CS474" i="1"/>
  <c r="CF475" i="1"/>
  <c r="CQ475" i="1"/>
  <c r="CY475" i="1"/>
  <c r="CZ479" i="1"/>
  <c r="CR486" i="1"/>
  <c r="CU489" i="1"/>
  <c r="CH491" i="1"/>
  <c r="CN474" i="1"/>
  <c r="CJ475" i="1"/>
  <c r="CS475" i="1"/>
  <c r="CU490" i="1"/>
  <c r="CM491" i="1"/>
  <c r="CU417" i="1"/>
  <c r="CR418" i="1"/>
  <c r="CY418" i="1"/>
  <c r="CW424" i="1"/>
  <c r="CG429" i="1"/>
  <c r="CW429" i="1"/>
  <c r="CG436" i="1"/>
  <c r="CR437" i="1"/>
  <c r="CY437" i="1"/>
  <c r="CR438" i="1"/>
  <c r="CY438" i="1"/>
  <c r="CK440" i="1"/>
  <c r="CO442" i="1"/>
  <c r="CX443" i="1"/>
  <c r="CM453" i="1"/>
  <c r="CX457" i="1"/>
  <c r="CK463" i="1"/>
  <c r="CV466" i="1"/>
  <c r="CV467" i="1"/>
  <c r="CY474" i="1"/>
  <c r="CN475" i="1"/>
  <c r="CT475" i="1"/>
  <c r="CX477" i="1"/>
  <c r="CX481" i="1"/>
  <c r="CX490" i="1"/>
  <c r="CF493" i="1"/>
  <c r="CX475" i="1"/>
  <c r="CY6" i="1"/>
  <c r="CL9" i="1"/>
  <c r="CQ9" i="1"/>
  <c r="CX9" i="1"/>
  <c r="CH10" i="1"/>
  <c r="CO4" i="1"/>
  <c r="CG5" i="1"/>
  <c r="CM5" i="1"/>
  <c r="CS5" i="1"/>
  <c r="CY5" i="1"/>
  <c r="CI6" i="1"/>
  <c r="CQ6" i="1"/>
  <c r="CW7" i="1"/>
  <c r="CO8" i="1"/>
  <c r="CG9" i="1"/>
  <c r="CM9" i="1"/>
  <c r="CS9" i="1"/>
  <c r="CY9" i="1"/>
  <c r="CL10" i="1"/>
  <c r="CH11" i="1"/>
  <c r="CL14" i="1"/>
  <c r="CH15" i="1"/>
  <c r="CL18" i="1"/>
  <c r="CH19" i="1"/>
  <c r="CH23" i="1"/>
  <c r="CH27" i="1"/>
  <c r="CH31" i="1"/>
  <c r="CH35" i="1"/>
  <c r="CH39" i="1"/>
  <c r="CH45" i="1"/>
  <c r="CI46" i="1"/>
  <c r="CL46" i="1"/>
  <c r="CI47" i="1"/>
  <c r="CH47" i="1"/>
  <c r="CI54" i="1"/>
  <c r="CL54" i="1"/>
  <c r="CI55" i="1"/>
  <c r="CH55" i="1"/>
  <c r="CX64" i="1"/>
  <c r="CW64" i="1"/>
  <c r="CR64" i="1"/>
  <c r="CV64" i="1"/>
  <c r="CX65" i="1"/>
  <c r="CW65" i="1"/>
  <c r="CR65" i="1"/>
  <c r="CV65" i="1"/>
  <c r="CM115" i="1"/>
  <c r="CL115" i="1"/>
  <c r="CG115" i="1"/>
  <c r="CK115" i="1"/>
  <c r="CF115" i="1"/>
  <c r="CO115" i="1"/>
  <c r="CM121" i="1"/>
  <c r="CL121" i="1"/>
  <c r="CG121" i="1"/>
  <c r="CK121" i="1"/>
  <c r="CF121" i="1"/>
  <c r="CO121" i="1"/>
  <c r="CM125" i="1"/>
  <c r="CL125" i="1"/>
  <c r="CG125" i="1"/>
  <c r="CK125" i="1"/>
  <c r="CF125" i="1"/>
  <c r="CO125" i="1"/>
  <c r="CT162" i="1"/>
  <c r="CU162" i="1"/>
  <c r="CT178" i="1"/>
  <c r="CU178" i="1"/>
  <c r="CT211" i="1"/>
  <c r="CZ211" i="1"/>
  <c r="CS211" i="1"/>
  <c r="CX211" i="1"/>
  <c r="CR211" i="1"/>
  <c r="CX271" i="1"/>
  <c r="CY271" i="1"/>
  <c r="CS271" i="1"/>
  <c r="CW271" i="1"/>
  <c r="CR271" i="1"/>
  <c r="CV271" i="1"/>
  <c r="CQ271" i="1"/>
  <c r="CZ271" i="1"/>
  <c r="CU271" i="1"/>
  <c r="CX275" i="1"/>
  <c r="CY275" i="1"/>
  <c r="CS275" i="1"/>
  <c r="CW275" i="1"/>
  <c r="CR275" i="1"/>
  <c r="CV275" i="1"/>
  <c r="CQ275" i="1"/>
  <c r="CZ275" i="1"/>
  <c r="CU275" i="1"/>
  <c r="CX279" i="1"/>
  <c r="CY279" i="1"/>
  <c r="CS279" i="1"/>
  <c r="CW279" i="1"/>
  <c r="CR279" i="1"/>
  <c r="CV279" i="1"/>
  <c r="CQ279" i="1"/>
  <c r="CZ279" i="1"/>
  <c r="CU279" i="1"/>
  <c r="CX283" i="1"/>
  <c r="CV283" i="1"/>
  <c r="CQ283" i="1"/>
  <c r="CU283" i="1"/>
  <c r="CZ283" i="1"/>
  <c r="CS283" i="1"/>
  <c r="CY283" i="1"/>
  <c r="CR283" i="1"/>
  <c r="CW283" i="1"/>
  <c r="CM310" i="1"/>
  <c r="CL310" i="1"/>
  <c r="CG310" i="1"/>
  <c r="CK310" i="1"/>
  <c r="CF310" i="1"/>
  <c r="CN310" i="1"/>
  <c r="CJ310" i="1"/>
  <c r="CH310" i="1"/>
  <c r="CO310" i="1"/>
  <c r="CX361" i="1"/>
  <c r="CT361" i="1"/>
  <c r="CR361" i="1"/>
  <c r="CZ361" i="1"/>
  <c r="CW361" i="1"/>
  <c r="CM373" i="1"/>
  <c r="CK373" i="1"/>
  <c r="CF373" i="1"/>
  <c r="CO373" i="1"/>
  <c r="CH373" i="1"/>
  <c r="CN373" i="1"/>
  <c r="CG373" i="1"/>
  <c r="CL373" i="1"/>
  <c r="CJ373" i="1"/>
  <c r="CH445" i="1"/>
  <c r="CG445" i="1"/>
  <c r="CO445" i="1"/>
  <c r="CM445" i="1"/>
  <c r="CT447" i="1"/>
  <c r="CU447" i="1"/>
  <c r="CX87" i="1"/>
  <c r="CW87" i="1"/>
  <c r="CR87" i="1"/>
  <c r="CV87" i="1"/>
  <c r="CY87" i="1"/>
  <c r="CM101" i="1"/>
  <c r="CN101" i="1"/>
  <c r="CM119" i="1"/>
  <c r="CL119" i="1"/>
  <c r="CG119" i="1"/>
  <c r="CK119" i="1"/>
  <c r="CF119" i="1"/>
  <c r="CO119" i="1"/>
  <c r="CX197" i="1"/>
  <c r="CY197" i="1"/>
  <c r="CS197" i="1"/>
  <c r="CW197" i="1"/>
  <c r="CR197" i="1"/>
  <c r="CV197" i="1"/>
  <c r="CQ197" i="1"/>
  <c r="CT203" i="1"/>
  <c r="CZ203" i="1"/>
  <c r="CS203" i="1"/>
  <c r="CX203" i="1"/>
  <c r="CR203" i="1"/>
  <c r="CT207" i="1"/>
  <c r="CZ207" i="1"/>
  <c r="CS207" i="1"/>
  <c r="CX207" i="1"/>
  <c r="CR207" i="1"/>
  <c r="CG4" i="1"/>
  <c r="CY4" i="1"/>
  <c r="CH5" i="1"/>
  <c r="CO5" i="1"/>
  <c r="CT5" i="1"/>
  <c r="CL6" i="1"/>
  <c r="CT6" i="1"/>
  <c r="CQ7" i="1"/>
  <c r="CG8" i="1"/>
  <c r="CY8" i="1"/>
  <c r="CH9" i="1"/>
  <c r="CT9" i="1"/>
  <c r="CL11" i="1"/>
  <c r="CH12" i="1"/>
  <c r="CL15" i="1"/>
  <c r="CH16" i="1"/>
  <c r="CL19" i="1"/>
  <c r="CH20" i="1"/>
  <c r="CL23" i="1"/>
  <c r="CH24" i="1"/>
  <c r="CL27" i="1"/>
  <c r="CH28" i="1"/>
  <c r="CL31" i="1"/>
  <c r="CH32" i="1"/>
  <c r="CL35" i="1"/>
  <c r="CH36" i="1"/>
  <c r="CL39" i="1"/>
  <c r="CL45" i="1"/>
  <c r="CH46" i="1"/>
  <c r="CL47" i="1"/>
  <c r="CL53" i="1"/>
  <c r="CH54" i="1"/>
  <c r="CL55" i="1"/>
  <c r="CW59" i="1"/>
  <c r="CU59" i="1"/>
  <c r="CY59" i="1"/>
  <c r="CX60" i="1"/>
  <c r="CV60" i="1"/>
  <c r="CQ60" i="1"/>
  <c r="CW60" i="1"/>
  <c r="CW61" i="1"/>
  <c r="CI62" i="1"/>
  <c r="CJ64" i="1"/>
  <c r="CQ64" i="1"/>
  <c r="CY64" i="1"/>
  <c r="CJ65" i="1"/>
  <c r="CQ65" i="1"/>
  <c r="CY65" i="1"/>
  <c r="CI67" i="1"/>
  <c r="CW71" i="1"/>
  <c r="CU71" i="1"/>
  <c r="CY71" i="1"/>
  <c r="CX72" i="1"/>
  <c r="CV72" i="1"/>
  <c r="CQ72" i="1"/>
  <c r="CW72" i="1"/>
  <c r="CW73" i="1"/>
  <c r="CI74" i="1"/>
  <c r="CI76" i="1"/>
  <c r="CW77" i="1"/>
  <c r="CZ77" i="1"/>
  <c r="CR77" i="1"/>
  <c r="CY77" i="1"/>
  <c r="CG79" i="1"/>
  <c r="CO79" i="1"/>
  <c r="CT80" i="1"/>
  <c r="CR81" i="1"/>
  <c r="CS82" i="1"/>
  <c r="CZ82" i="1"/>
  <c r="CT84" i="1"/>
  <c r="CJ87" i="1"/>
  <c r="CQ87" i="1"/>
  <c r="CZ87" i="1"/>
  <c r="CI100" i="1"/>
  <c r="CN100" i="1"/>
  <c r="CG100" i="1"/>
  <c r="CI101" i="1"/>
  <c r="CX103" i="1"/>
  <c r="CW103" i="1"/>
  <c r="CR103" i="1"/>
  <c r="CV103" i="1"/>
  <c r="CQ103" i="1"/>
  <c r="CZ103" i="1"/>
  <c r="CX105" i="1"/>
  <c r="CW105" i="1"/>
  <c r="CR105" i="1"/>
  <c r="CV105" i="1"/>
  <c r="CQ105" i="1"/>
  <c r="CZ105" i="1"/>
  <c r="CX110" i="1"/>
  <c r="CZ110" i="1"/>
  <c r="CJ112" i="1"/>
  <c r="CM114" i="1"/>
  <c r="CL114" i="1"/>
  <c r="CG114" i="1"/>
  <c r="CK114" i="1"/>
  <c r="CF114" i="1"/>
  <c r="CO114" i="1"/>
  <c r="CH115" i="1"/>
  <c r="CM118" i="1"/>
  <c r="CL118" i="1"/>
  <c r="CG118" i="1"/>
  <c r="CK118" i="1"/>
  <c r="CF118" i="1"/>
  <c r="CO118" i="1"/>
  <c r="CH119" i="1"/>
  <c r="CW120" i="1"/>
  <c r="CS120" i="1"/>
  <c r="CH121" i="1"/>
  <c r="CJ122" i="1"/>
  <c r="CM124" i="1"/>
  <c r="CL124" i="1"/>
  <c r="CG124" i="1"/>
  <c r="CK124" i="1"/>
  <c r="CF124" i="1"/>
  <c r="CO124" i="1"/>
  <c r="CH125" i="1"/>
  <c r="CJ126" i="1"/>
  <c r="CT129" i="1"/>
  <c r="CU129" i="1"/>
  <c r="CT137" i="1"/>
  <c r="CU137" i="1"/>
  <c r="CT145" i="1"/>
  <c r="CU145" i="1"/>
  <c r="CT150" i="1"/>
  <c r="CU150" i="1"/>
  <c r="CT166" i="1"/>
  <c r="CU166" i="1"/>
  <c r="CU197" i="1"/>
  <c r="CX198" i="1"/>
  <c r="CY198" i="1"/>
  <c r="CS198" i="1"/>
  <c r="CW198" i="1"/>
  <c r="CR198" i="1"/>
  <c r="CV198" i="1"/>
  <c r="CQ198" i="1"/>
  <c r="CW203" i="1"/>
  <c r="CW207" i="1"/>
  <c r="CW211" i="1"/>
  <c r="CL220" i="1"/>
  <c r="CM220" i="1"/>
  <c r="CH220" i="1"/>
  <c r="CG220" i="1"/>
  <c r="CM236" i="1"/>
  <c r="CK236" i="1"/>
  <c r="CO236" i="1"/>
  <c r="CG236" i="1"/>
  <c r="CL236" i="1"/>
  <c r="CH236" i="1"/>
  <c r="CW248" i="1"/>
  <c r="CS248" i="1"/>
  <c r="CX286" i="1"/>
  <c r="CV286" i="1"/>
  <c r="CQ286" i="1"/>
  <c r="CU286" i="1"/>
  <c r="CZ286" i="1"/>
  <c r="CS286" i="1"/>
  <c r="CY286" i="1"/>
  <c r="CR286" i="1"/>
  <c r="CW286" i="1"/>
  <c r="CM302" i="1"/>
  <c r="CL302" i="1"/>
  <c r="CG302" i="1"/>
  <c r="CJ302" i="1"/>
  <c r="CO302" i="1"/>
  <c r="CH302" i="1"/>
  <c r="CN302" i="1"/>
  <c r="CF302" i="1"/>
  <c r="CK302" i="1"/>
  <c r="CM333" i="1"/>
  <c r="CN333" i="1"/>
  <c r="CH333" i="1"/>
  <c r="CL333" i="1"/>
  <c r="CG333" i="1"/>
  <c r="CK333" i="1"/>
  <c r="CJ333" i="1"/>
  <c r="CF333" i="1"/>
  <c r="CO333" i="1"/>
  <c r="CL24" i="1"/>
  <c r="CH25" i="1"/>
  <c r="CL28" i="1"/>
  <c r="CH29" i="1"/>
  <c r="CL32" i="1"/>
  <c r="CH33" i="1"/>
  <c r="CL36" i="1"/>
  <c r="CH37" i="1"/>
  <c r="CH41" i="1"/>
  <c r="CI42" i="1"/>
  <c r="CL42" i="1"/>
  <c r="CI43" i="1"/>
  <c r="CH43" i="1"/>
  <c r="CH49" i="1"/>
  <c r="CI50" i="1"/>
  <c r="CL50" i="1"/>
  <c r="CI51" i="1"/>
  <c r="CH51" i="1"/>
  <c r="CW57" i="1"/>
  <c r="CZ57" i="1"/>
  <c r="CR57" i="1"/>
  <c r="CY57" i="1"/>
  <c r="CW58" i="1"/>
  <c r="CU58" i="1"/>
  <c r="CY58" i="1"/>
  <c r="CQ59" i="1"/>
  <c r="CZ59" i="1"/>
  <c r="CR60" i="1"/>
  <c r="CY60" i="1"/>
  <c r="CS64" i="1"/>
  <c r="CZ64" i="1"/>
  <c r="CS65" i="1"/>
  <c r="CZ65" i="1"/>
  <c r="CW68" i="1"/>
  <c r="CU68" i="1"/>
  <c r="CY68" i="1"/>
  <c r="CW69" i="1"/>
  <c r="CZ69" i="1"/>
  <c r="CR69" i="1"/>
  <c r="CY69" i="1"/>
  <c r="CW70" i="1"/>
  <c r="CU70" i="1"/>
  <c r="CY70" i="1"/>
  <c r="CQ71" i="1"/>
  <c r="CZ71" i="1"/>
  <c r="CR72" i="1"/>
  <c r="CY72" i="1"/>
  <c r="CL76" i="1"/>
  <c r="CQ77" i="1"/>
  <c r="CL78" i="1"/>
  <c r="CJ78" i="1"/>
  <c r="CN78" i="1"/>
  <c r="CT79" i="1"/>
  <c r="CW79" i="1"/>
  <c r="CH80" i="1"/>
  <c r="CS83" i="1"/>
  <c r="CH84" i="1"/>
  <c r="CI86" i="1"/>
  <c r="CS87" i="1"/>
  <c r="CX88" i="1"/>
  <c r="CW88" i="1"/>
  <c r="CR88" i="1"/>
  <c r="CV88" i="1"/>
  <c r="CQ88" i="1"/>
  <c r="CZ88" i="1"/>
  <c r="CW94" i="1"/>
  <c r="CZ94" i="1"/>
  <c r="CR94" i="1"/>
  <c r="CY94" i="1"/>
  <c r="CQ94" i="1"/>
  <c r="CX95" i="1"/>
  <c r="CR95" i="1"/>
  <c r="CZ95" i="1"/>
  <c r="CQ95" i="1"/>
  <c r="CX98" i="1"/>
  <c r="CW98" i="1"/>
  <c r="CR98" i="1"/>
  <c r="CV98" i="1"/>
  <c r="CQ98" i="1"/>
  <c r="CZ98" i="1"/>
  <c r="CF100" i="1"/>
  <c r="CJ102" i="1"/>
  <c r="CK103" i="1"/>
  <c r="CG103" i="1"/>
  <c r="CS103" i="1"/>
  <c r="CX104" i="1"/>
  <c r="CW104" i="1"/>
  <c r="CR104" i="1"/>
  <c r="CV104" i="1"/>
  <c r="CQ104" i="1"/>
  <c r="CZ104" i="1"/>
  <c r="CS105" i="1"/>
  <c r="CM107" i="1"/>
  <c r="CN107" i="1"/>
  <c r="CH107" i="1"/>
  <c r="CL107" i="1"/>
  <c r="CG107" i="1"/>
  <c r="CO107" i="1"/>
  <c r="CM109" i="1"/>
  <c r="CL109" i="1"/>
  <c r="CG109" i="1"/>
  <c r="CK109" i="1"/>
  <c r="CF109" i="1"/>
  <c r="CO109" i="1"/>
  <c r="CT110" i="1"/>
  <c r="CW113" i="1"/>
  <c r="CX113" i="1"/>
  <c r="CT113" i="1"/>
  <c r="CH114" i="1"/>
  <c r="CJ115" i="1"/>
  <c r="CM116" i="1"/>
  <c r="CN116" i="1"/>
  <c r="CH116" i="1"/>
  <c r="CL116" i="1"/>
  <c r="CG116" i="1"/>
  <c r="CO116" i="1"/>
  <c r="CW117" i="1"/>
  <c r="CX117" i="1"/>
  <c r="CT117" i="1"/>
  <c r="CH118" i="1"/>
  <c r="CJ119" i="1"/>
  <c r="CR120" i="1"/>
  <c r="CJ121" i="1"/>
  <c r="CM123" i="1"/>
  <c r="CL123" i="1"/>
  <c r="CG123" i="1"/>
  <c r="CK123" i="1"/>
  <c r="CF123" i="1"/>
  <c r="CO123" i="1"/>
  <c r="CH124" i="1"/>
  <c r="CJ125" i="1"/>
  <c r="CU134" i="1"/>
  <c r="CU142" i="1"/>
  <c r="CT154" i="1"/>
  <c r="CU154" i="1"/>
  <c r="CT170" i="1"/>
  <c r="CU170" i="1"/>
  <c r="CX185" i="1"/>
  <c r="CY185" i="1"/>
  <c r="CS185" i="1"/>
  <c r="CW185" i="1"/>
  <c r="CR185" i="1"/>
  <c r="CV185" i="1"/>
  <c r="CQ185" i="1"/>
  <c r="CN188" i="1"/>
  <c r="CK188" i="1"/>
  <c r="CF188" i="1"/>
  <c r="CK189" i="1"/>
  <c r="CG189" i="1"/>
  <c r="CF189" i="1"/>
  <c r="CZ197" i="1"/>
  <c r="CU198" i="1"/>
  <c r="CW212" i="1"/>
  <c r="CS212" i="1"/>
  <c r="CQ212" i="1"/>
  <c r="CW214" i="1"/>
  <c r="CS214" i="1"/>
  <c r="CQ214" i="1"/>
  <c r="CS216" i="1"/>
  <c r="CX216" i="1"/>
  <c r="CW216" i="1"/>
  <c r="CQ216" i="1"/>
  <c r="CS220" i="1"/>
  <c r="CX220" i="1"/>
  <c r="CW220" i="1"/>
  <c r="CQ220" i="1"/>
  <c r="CX273" i="1"/>
  <c r="CY273" i="1"/>
  <c r="CS273" i="1"/>
  <c r="CW273" i="1"/>
  <c r="CR273" i="1"/>
  <c r="CV273" i="1"/>
  <c r="CQ273" i="1"/>
  <c r="CZ273" i="1"/>
  <c r="CU273" i="1"/>
  <c r="CX277" i="1"/>
  <c r="CY277" i="1"/>
  <c r="CS277" i="1"/>
  <c r="CW277" i="1"/>
  <c r="CR277" i="1"/>
  <c r="CV277" i="1"/>
  <c r="CQ277" i="1"/>
  <c r="CZ277" i="1"/>
  <c r="CU277" i="1"/>
  <c r="CX281" i="1"/>
  <c r="CY281" i="1"/>
  <c r="CS281" i="1"/>
  <c r="CW281" i="1"/>
  <c r="CR281" i="1"/>
  <c r="CV281" i="1"/>
  <c r="CQ281" i="1"/>
  <c r="CZ281" i="1"/>
  <c r="CU281" i="1"/>
  <c r="CX295" i="1"/>
  <c r="CZ295" i="1"/>
  <c r="CT295" i="1"/>
  <c r="CW5" i="1"/>
  <c r="CO6" i="1"/>
  <c r="CQ5" i="1"/>
  <c r="CG6" i="1"/>
  <c r="CH14" i="1"/>
  <c r="CH18" i="1"/>
  <c r="CI58" i="1"/>
  <c r="CN58" i="1"/>
  <c r="CL64" i="1"/>
  <c r="CN64" i="1"/>
  <c r="CF64" i="1"/>
  <c r="CO64" i="1"/>
  <c r="CU64" i="1"/>
  <c r="CL65" i="1"/>
  <c r="CN65" i="1"/>
  <c r="CF65" i="1"/>
  <c r="CO65" i="1"/>
  <c r="CU65" i="1"/>
  <c r="CI70" i="1"/>
  <c r="CN70" i="1"/>
  <c r="CU76" i="1"/>
  <c r="CT76" i="1"/>
  <c r="CM79" i="1"/>
  <c r="CN79" i="1"/>
  <c r="CH79" i="1"/>
  <c r="CK79" i="1"/>
  <c r="CW81" i="1"/>
  <c r="CU81" i="1"/>
  <c r="CY81" i="1"/>
  <c r="CX82" i="1"/>
  <c r="CV82" i="1"/>
  <c r="CQ82" i="1"/>
  <c r="CW82" i="1"/>
  <c r="CL87" i="1"/>
  <c r="CN87" i="1"/>
  <c r="CF87" i="1"/>
  <c r="CO87" i="1"/>
  <c r="CU87" i="1"/>
  <c r="CX93" i="1"/>
  <c r="CT93" i="1"/>
  <c r="CW108" i="1"/>
  <c r="CS108" i="1"/>
  <c r="CM112" i="1"/>
  <c r="CL112" i="1"/>
  <c r="CG112" i="1"/>
  <c r="CK112" i="1"/>
  <c r="CF112" i="1"/>
  <c r="CO112" i="1"/>
  <c r="CN115" i="1"/>
  <c r="CS116" i="1"/>
  <c r="CR116" i="1"/>
  <c r="CN119" i="1"/>
  <c r="CN121" i="1"/>
  <c r="CM122" i="1"/>
  <c r="CL122" i="1"/>
  <c r="CG122" i="1"/>
  <c r="CK122" i="1"/>
  <c r="CF122" i="1"/>
  <c r="CO122" i="1"/>
  <c r="CN125" i="1"/>
  <c r="CM126" i="1"/>
  <c r="CL126" i="1"/>
  <c r="CG126" i="1"/>
  <c r="CK126" i="1"/>
  <c r="CF126" i="1"/>
  <c r="CO126" i="1"/>
  <c r="CT133" i="1"/>
  <c r="CU133" i="1"/>
  <c r="CT141" i="1"/>
  <c r="CU141" i="1"/>
  <c r="CT158" i="1"/>
  <c r="CU158" i="1"/>
  <c r="CT174" i="1"/>
  <c r="CU174" i="1"/>
  <c r="CX186" i="1"/>
  <c r="CY186" i="1"/>
  <c r="CS186" i="1"/>
  <c r="CW186" i="1"/>
  <c r="CR186" i="1"/>
  <c r="CV186" i="1"/>
  <c r="CQ186" i="1"/>
  <c r="CX191" i="1"/>
  <c r="CY191" i="1"/>
  <c r="CS191" i="1"/>
  <c r="CW191" i="1"/>
  <c r="CR191" i="1"/>
  <c r="CV191" i="1"/>
  <c r="CQ191" i="1"/>
  <c r="CX192" i="1"/>
  <c r="CY192" i="1"/>
  <c r="CS192" i="1"/>
  <c r="CW192" i="1"/>
  <c r="CR192" i="1"/>
  <c r="CV192" i="1"/>
  <c r="CQ192" i="1"/>
  <c r="CZ198" i="1"/>
  <c r="CM225" i="1"/>
  <c r="CO225" i="1"/>
  <c r="CG225" i="1"/>
  <c r="CL225" i="1"/>
  <c r="CK225" i="1"/>
  <c r="CH225" i="1"/>
  <c r="CW232" i="1"/>
  <c r="CS232" i="1"/>
  <c r="CM237" i="1"/>
  <c r="CK237" i="1"/>
  <c r="CO237" i="1"/>
  <c r="CG237" i="1"/>
  <c r="CL237" i="1"/>
  <c r="CH237" i="1"/>
  <c r="CU251" i="1"/>
  <c r="CQ251" i="1"/>
  <c r="CY251" i="1"/>
  <c r="CX289" i="1"/>
  <c r="CR289" i="1"/>
  <c r="CW289" i="1"/>
  <c r="CT289" i="1"/>
  <c r="CS289" i="1"/>
  <c r="CZ289" i="1"/>
  <c r="CV311" i="1"/>
  <c r="CT311" i="1"/>
  <c r="CX319" i="1"/>
  <c r="CT319" i="1"/>
  <c r="CM325" i="1"/>
  <c r="CN325" i="1"/>
  <c r="CH325" i="1"/>
  <c r="CL325" i="1"/>
  <c r="CG325" i="1"/>
  <c r="CK325" i="1"/>
  <c r="CJ325" i="1"/>
  <c r="CF325" i="1"/>
  <c r="CO325" i="1"/>
  <c r="CK186" i="1"/>
  <c r="CU189" i="1"/>
  <c r="CZ189" i="1"/>
  <c r="CU190" i="1"/>
  <c r="CZ190" i="1"/>
  <c r="CM193" i="1"/>
  <c r="CK198" i="1"/>
  <c r="CJ201" i="1"/>
  <c r="CO201" i="1"/>
  <c r="CJ202" i="1"/>
  <c r="CO202" i="1"/>
  <c r="CJ205" i="1"/>
  <c r="CO205" i="1"/>
  <c r="CJ206" i="1"/>
  <c r="CO206" i="1"/>
  <c r="CJ209" i="1"/>
  <c r="CO209" i="1"/>
  <c r="CJ210" i="1"/>
  <c r="CO210" i="1"/>
  <c r="CM226" i="1"/>
  <c r="CH226" i="1"/>
  <c r="CO226" i="1"/>
  <c r="CM228" i="1"/>
  <c r="CK228" i="1"/>
  <c r="CO228" i="1"/>
  <c r="CM231" i="1"/>
  <c r="CH231" i="1"/>
  <c r="CO231" i="1"/>
  <c r="CM232" i="1"/>
  <c r="CO232" i="1"/>
  <c r="CG232" i="1"/>
  <c r="CK232" i="1"/>
  <c r="CM233" i="1"/>
  <c r="CO233" i="1"/>
  <c r="CG233" i="1"/>
  <c r="CK233" i="1"/>
  <c r="CW244" i="1"/>
  <c r="CS244" i="1"/>
  <c r="CM248" i="1"/>
  <c r="CO248" i="1"/>
  <c r="CG248" i="1"/>
  <c r="CK248" i="1"/>
  <c r="CM249" i="1"/>
  <c r="CO249" i="1"/>
  <c r="CG249" i="1"/>
  <c r="CK249" i="1"/>
  <c r="CX252" i="1"/>
  <c r="CV252" i="1"/>
  <c r="CQ252" i="1"/>
  <c r="CY252" i="1"/>
  <c r="CS252" i="1"/>
  <c r="CZ252" i="1"/>
  <c r="CX254" i="1"/>
  <c r="CV254" i="1"/>
  <c r="CQ254" i="1"/>
  <c r="CY254" i="1"/>
  <c r="CS254" i="1"/>
  <c r="CZ254" i="1"/>
  <c r="CX256" i="1"/>
  <c r="CV256" i="1"/>
  <c r="CQ256" i="1"/>
  <c r="CY256" i="1"/>
  <c r="CS256" i="1"/>
  <c r="CZ256" i="1"/>
  <c r="CX258" i="1"/>
  <c r="CV258" i="1"/>
  <c r="CQ258" i="1"/>
  <c r="CY258" i="1"/>
  <c r="CS258" i="1"/>
  <c r="CZ258" i="1"/>
  <c r="CX260" i="1"/>
  <c r="CV260" i="1"/>
  <c r="CQ260" i="1"/>
  <c r="CY260" i="1"/>
  <c r="CS260" i="1"/>
  <c r="CZ260" i="1"/>
  <c r="CX262" i="1"/>
  <c r="CV262" i="1"/>
  <c r="CQ262" i="1"/>
  <c r="CY262" i="1"/>
  <c r="CS262" i="1"/>
  <c r="CZ262" i="1"/>
  <c r="CX265" i="1"/>
  <c r="CV265" i="1"/>
  <c r="CQ265" i="1"/>
  <c r="CY265" i="1"/>
  <c r="CS265" i="1"/>
  <c r="CZ265" i="1"/>
  <c r="CX268" i="1"/>
  <c r="CY268" i="1"/>
  <c r="CS268" i="1"/>
  <c r="CW268" i="1"/>
  <c r="CR268" i="1"/>
  <c r="CV268" i="1"/>
  <c r="CQ268" i="1"/>
  <c r="CX285" i="1"/>
  <c r="CY285" i="1"/>
  <c r="CS285" i="1"/>
  <c r="CU285" i="1"/>
  <c r="CZ285" i="1"/>
  <c r="CR285" i="1"/>
  <c r="CW285" i="1"/>
  <c r="CQ285" i="1"/>
  <c r="CZ306" i="1"/>
  <c r="CS306" i="1"/>
  <c r="CX306" i="1"/>
  <c r="CM345" i="1"/>
  <c r="CL345" i="1"/>
  <c r="CG345" i="1"/>
  <c r="CJ345" i="1"/>
  <c r="CO345" i="1"/>
  <c r="CH345" i="1"/>
  <c r="CN345" i="1"/>
  <c r="CF345" i="1"/>
  <c r="CK345" i="1"/>
  <c r="CK88" i="1"/>
  <c r="CJ89" i="1"/>
  <c r="CO89" i="1"/>
  <c r="CU96" i="1"/>
  <c r="CZ96" i="1"/>
  <c r="CU97" i="1"/>
  <c r="CZ97" i="1"/>
  <c r="CM99" i="1"/>
  <c r="CK104" i="1"/>
  <c r="CZ109" i="1"/>
  <c r="CX112" i="1"/>
  <c r="CU149" i="1"/>
  <c r="CU153" i="1"/>
  <c r="CU157" i="1"/>
  <c r="CU161" i="1"/>
  <c r="CU165" i="1"/>
  <c r="CU169" i="1"/>
  <c r="CU173" i="1"/>
  <c r="CU177" i="1"/>
  <c r="CF186" i="1"/>
  <c r="CM186" i="1"/>
  <c r="CJ187" i="1"/>
  <c r="CQ189" i="1"/>
  <c r="CV189" i="1"/>
  <c r="CK190" i="1"/>
  <c r="CQ190" i="1"/>
  <c r="CV190" i="1"/>
  <c r="CF192" i="1"/>
  <c r="CF193" i="1"/>
  <c r="CU193" i="1"/>
  <c r="CZ193" i="1"/>
  <c r="CU194" i="1"/>
  <c r="CZ194" i="1"/>
  <c r="CU195" i="1"/>
  <c r="CZ195" i="1"/>
  <c r="CU196" i="1"/>
  <c r="CZ196" i="1"/>
  <c r="CF198" i="1"/>
  <c r="CM198" i="1"/>
  <c r="CU199" i="1"/>
  <c r="CZ199" i="1"/>
  <c r="CF201" i="1"/>
  <c r="CK201" i="1"/>
  <c r="CF202" i="1"/>
  <c r="CK202" i="1"/>
  <c r="CX202" i="1"/>
  <c r="CF205" i="1"/>
  <c r="CK205" i="1"/>
  <c r="CF206" i="1"/>
  <c r="CK206" i="1"/>
  <c r="CX206" i="1"/>
  <c r="CF209" i="1"/>
  <c r="CK209" i="1"/>
  <c r="CF210" i="1"/>
  <c r="CK210" i="1"/>
  <c r="CX210" i="1"/>
  <c r="CM224" i="1"/>
  <c r="CO224" i="1"/>
  <c r="CG224" i="1"/>
  <c r="CG226" i="1"/>
  <c r="CG228" i="1"/>
  <c r="CW228" i="1"/>
  <c r="CS228" i="1"/>
  <c r="CG231" i="1"/>
  <c r="CH232" i="1"/>
  <c r="CH233" i="1"/>
  <c r="CW240" i="1"/>
  <c r="CS240" i="1"/>
  <c r="CM244" i="1"/>
  <c r="CK244" i="1"/>
  <c r="CO244" i="1"/>
  <c r="CG244" i="1"/>
  <c r="CM245" i="1"/>
  <c r="CK245" i="1"/>
  <c r="CO245" i="1"/>
  <c r="CG245" i="1"/>
  <c r="CH248" i="1"/>
  <c r="CH249" i="1"/>
  <c r="CR252" i="1"/>
  <c r="CR254" i="1"/>
  <c r="CR256" i="1"/>
  <c r="CR258" i="1"/>
  <c r="CR260" i="1"/>
  <c r="CR262" i="1"/>
  <c r="CR265" i="1"/>
  <c r="CU268" i="1"/>
  <c r="CX284" i="1"/>
  <c r="CV284" i="1"/>
  <c r="CQ284" i="1"/>
  <c r="CU284" i="1"/>
  <c r="CZ284" i="1"/>
  <c r="CS284" i="1"/>
  <c r="CY284" i="1"/>
  <c r="CR284" i="1"/>
  <c r="CV285" i="1"/>
  <c r="CW288" i="1"/>
  <c r="CQ288" i="1"/>
  <c r="CV288" i="1"/>
  <c r="CS288" i="1"/>
  <c r="CR288" i="1"/>
  <c r="CW290" i="1"/>
  <c r="CS290" i="1"/>
  <c r="CZ290" i="1"/>
  <c r="CX290" i="1"/>
  <c r="CT290" i="1"/>
  <c r="CM301" i="1"/>
  <c r="CL301" i="1"/>
  <c r="CG301" i="1"/>
  <c r="CJ301" i="1"/>
  <c r="CO301" i="1"/>
  <c r="CH301" i="1"/>
  <c r="CN301" i="1"/>
  <c r="CF301" i="1"/>
  <c r="CM329" i="1"/>
  <c r="CN329" i="1"/>
  <c r="CH329" i="1"/>
  <c r="CL329" i="1"/>
  <c r="CG329" i="1"/>
  <c r="CK329" i="1"/>
  <c r="CJ329" i="1"/>
  <c r="CF329" i="1"/>
  <c r="CK60" i="1"/>
  <c r="CJ61" i="1"/>
  <c r="CO61" i="1"/>
  <c r="CV63" i="1"/>
  <c r="CJ66" i="1"/>
  <c r="CO66" i="1"/>
  <c r="CK72" i="1"/>
  <c r="CJ73" i="1"/>
  <c r="CO73" i="1"/>
  <c r="CU78" i="1"/>
  <c r="CZ78" i="1"/>
  <c r="CK82" i="1"/>
  <c r="CJ83" i="1"/>
  <c r="CO83" i="1"/>
  <c r="CV85" i="1"/>
  <c r="CV86" i="1"/>
  <c r="CF88" i="1"/>
  <c r="CN88" i="1"/>
  <c r="CF89" i="1"/>
  <c r="CK89" i="1"/>
  <c r="CH92" i="1"/>
  <c r="CH93" i="1"/>
  <c r="CQ96" i="1"/>
  <c r="CV96" i="1"/>
  <c r="CQ97" i="1"/>
  <c r="CV97" i="1"/>
  <c r="CU99" i="1"/>
  <c r="CZ99" i="1"/>
  <c r="CU100" i="1"/>
  <c r="CZ100" i="1"/>
  <c r="CU101" i="1"/>
  <c r="CZ101" i="1"/>
  <c r="CU102" i="1"/>
  <c r="CZ102" i="1"/>
  <c r="CF104" i="1"/>
  <c r="CI105" i="1"/>
  <c r="CU106" i="1"/>
  <c r="CZ106" i="1"/>
  <c r="CJ108" i="1"/>
  <c r="CO108" i="1"/>
  <c r="CS109" i="1"/>
  <c r="CJ110" i="1"/>
  <c r="CO110" i="1"/>
  <c r="CJ111" i="1"/>
  <c r="CO111" i="1"/>
  <c r="CJ113" i="1"/>
  <c r="CO113" i="1"/>
  <c r="CT114" i="1"/>
  <c r="CJ117" i="1"/>
  <c r="CO117" i="1"/>
  <c r="CT118" i="1"/>
  <c r="CJ120" i="1"/>
  <c r="CO120" i="1"/>
  <c r="CT121" i="1"/>
  <c r="CT122" i="1"/>
  <c r="CT123" i="1"/>
  <c r="CT124" i="1"/>
  <c r="CT125" i="1"/>
  <c r="CU128" i="1"/>
  <c r="CU132" i="1"/>
  <c r="CU136" i="1"/>
  <c r="CU140" i="1"/>
  <c r="CU144" i="1"/>
  <c r="CU148" i="1"/>
  <c r="CU152" i="1"/>
  <c r="CU156" i="1"/>
  <c r="CU160" i="1"/>
  <c r="CU164" i="1"/>
  <c r="CU168" i="1"/>
  <c r="CU172" i="1"/>
  <c r="CU176" i="1"/>
  <c r="CG186" i="1"/>
  <c r="CU187" i="1"/>
  <c r="CZ187" i="1"/>
  <c r="CU188" i="1"/>
  <c r="CZ188" i="1"/>
  <c r="CR189" i="1"/>
  <c r="CW189" i="1"/>
  <c r="CF190" i="1"/>
  <c r="CR190" i="1"/>
  <c r="CW190" i="1"/>
  <c r="CK192" i="1"/>
  <c r="CQ193" i="1"/>
  <c r="CV193" i="1"/>
  <c r="CQ194" i="1"/>
  <c r="CV194" i="1"/>
  <c r="CQ195" i="1"/>
  <c r="CV195" i="1"/>
  <c r="CQ196" i="1"/>
  <c r="CV196" i="1"/>
  <c r="CG198" i="1"/>
  <c r="CQ199" i="1"/>
  <c r="CV199" i="1"/>
  <c r="CJ200" i="1"/>
  <c r="CO200" i="1"/>
  <c r="CG201" i="1"/>
  <c r="CL201" i="1"/>
  <c r="CR201" i="1"/>
  <c r="CG202" i="1"/>
  <c r="CL202" i="1"/>
  <c r="CJ203" i="1"/>
  <c r="CO203" i="1"/>
  <c r="CJ204" i="1"/>
  <c r="CO204" i="1"/>
  <c r="CG205" i="1"/>
  <c r="CL205" i="1"/>
  <c r="CR205" i="1"/>
  <c r="CG206" i="1"/>
  <c r="CL206" i="1"/>
  <c r="CJ207" i="1"/>
  <c r="CO207" i="1"/>
  <c r="CJ208" i="1"/>
  <c r="CO208" i="1"/>
  <c r="CG209" i="1"/>
  <c r="CL209" i="1"/>
  <c r="CR209" i="1"/>
  <c r="CG210" i="1"/>
  <c r="CL210" i="1"/>
  <c r="CJ211" i="1"/>
  <c r="CO211" i="1"/>
  <c r="CG218" i="1"/>
  <c r="CQ218" i="1"/>
  <c r="CG222" i="1"/>
  <c r="CQ222" i="1"/>
  <c r="CH224" i="1"/>
  <c r="CS224" i="1"/>
  <c r="CK226" i="1"/>
  <c r="CH228" i="1"/>
  <c r="CM229" i="1"/>
  <c r="CK229" i="1"/>
  <c r="CO229" i="1"/>
  <c r="CS230" i="1"/>
  <c r="CK231" i="1"/>
  <c r="CL232" i="1"/>
  <c r="CL233" i="1"/>
  <c r="CW236" i="1"/>
  <c r="CS236" i="1"/>
  <c r="CM240" i="1"/>
  <c r="CO240" i="1"/>
  <c r="CG240" i="1"/>
  <c r="CK240" i="1"/>
  <c r="CM241" i="1"/>
  <c r="CO241" i="1"/>
  <c r="CG241" i="1"/>
  <c r="CK241" i="1"/>
  <c r="CH244" i="1"/>
  <c r="CH245" i="1"/>
  <c r="CL248" i="1"/>
  <c r="CL249" i="1"/>
  <c r="CU250" i="1"/>
  <c r="CQ250" i="1"/>
  <c r="CU252" i="1"/>
  <c r="CX253" i="1"/>
  <c r="CY253" i="1"/>
  <c r="CS253" i="1"/>
  <c r="CV253" i="1"/>
  <c r="CQ253" i="1"/>
  <c r="CZ253" i="1"/>
  <c r="CU254" i="1"/>
  <c r="CX255" i="1"/>
  <c r="CY255" i="1"/>
  <c r="CS255" i="1"/>
  <c r="CV255" i="1"/>
  <c r="CQ255" i="1"/>
  <c r="CZ255" i="1"/>
  <c r="CU256" i="1"/>
  <c r="CX257" i="1"/>
  <c r="CY257" i="1"/>
  <c r="CS257" i="1"/>
  <c r="CV257" i="1"/>
  <c r="CQ257" i="1"/>
  <c r="CZ257" i="1"/>
  <c r="CU258" i="1"/>
  <c r="CX259" i="1"/>
  <c r="CY259" i="1"/>
  <c r="CS259" i="1"/>
  <c r="CV259" i="1"/>
  <c r="CQ259" i="1"/>
  <c r="CZ259" i="1"/>
  <c r="CU260" i="1"/>
  <c r="CX261" i="1"/>
  <c r="CY261" i="1"/>
  <c r="CS261" i="1"/>
  <c r="CV261" i="1"/>
  <c r="CQ261" i="1"/>
  <c r="CZ261" i="1"/>
  <c r="CU262" i="1"/>
  <c r="CX263" i="1"/>
  <c r="CY263" i="1"/>
  <c r="CS263" i="1"/>
  <c r="CV263" i="1"/>
  <c r="CQ263" i="1"/>
  <c r="CZ263" i="1"/>
  <c r="CU265" i="1"/>
  <c r="CX266" i="1"/>
  <c r="CY266" i="1"/>
  <c r="CS266" i="1"/>
  <c r="CV266" i="1"/>
  <c r="CQ266" i="1"/>
  <c r="CZ266" i="1"/>
  <c r="CZ268" i="1"/>
  <c r="CW284" i="1"/>
  <c r="CX287" i="1"/>
  <c r="CY287" i="1"/>
  <c r="CS287" i="1"/>
  <c r="CU287" i="1"/>
  <c r="CZ287" i="1"/>
  <c r="CR287" i="1"/>
  <c r="CW287" i="1"/>
  <c r="CQ287" i="1"/>
  <c r="CX288" i="1"/>
  <c r="CK301" i="1"/>
  <c r="CX305" i="1"/>
  <c r="CR305" i="1"/>
  <c r="CW305" i="1"/>
  <c r="CT305" i="1"/>
  <c r="CS305" i="1"/>
  <c r="CO329" i="1"/>
  <c r="CL234" i="1"/>
  <c r="CL239" i="1"/>
  <c r="CL242" i="1"/>
  <c r="CL247" i="1"/>
  <c r="CN252" i="1"/>
  <c r="CS267" i="1"/>
  <c r="CY267" i="1"/>
  <c r="CS269" i="1"/>
  <c r="CY269" i="1"/>
  <c r="CU270" i="1"/>
  <c r="CZ270" i="1"/>
  <c r="CS272" i="1"/>
  <c r="CY272" i="1"/>
  <c r="CS274" i="1"/>
  <c r="CY274" i="1"/>
  <c r="CS276" i="1"/>
  <c r="CY276" i="1"/>
  <c r="CS278" i="1"/>
  <c r="CY278" i="1"/>
  <c r="CS280" i="1"/>
  <c r="CY280" i="1"/>
  <c r="CS282" i="1"/>
  <c r="CY282" i="1"/>
  <c r="CM289" i="1"/>
  <c r="CL289" i="1"/>
  <c r="CG289" i="1"/>
  <c r="CK289" i="1"/>
  <c r="CM290" i="1"/>
  <c r="CL290" i="1"/>
  <c r="CG290" i="1"/>
  <c r="CK290" i="1"/>
  <c r="CX293" i="1"/>
  <c r="CR293" i="1"/>
  <c r="CZ293" i="1"/>
  <c r="CW294" i="1"/>
  <c r="CS294" i="1"/>
  <c r="CM305" i="1"/>
  <c r="CL305" i="1"/>
  <c r="CG305" i="1"/>
  <c r="CK305" i="1"/>
  <c r="CM306" i="1"/>
  <c r="CL306" i="1"/>
  <c r="CG306" i="1"/>
  <c r="CK306" i="1"/>
  <c r="CZ307" i="1"/>
  <c r="CT307" i="1"/>
  <c r="CM317" i="1"/>
  <c r="CL317" i="1"/>
  <c r="CG317" i="1"/>
  <c r="CK317" i="1"/>
  <c r="CF317" i="1"/>
  <c r="CO317" i="1"/>
  <c r="CM318" i="1"/>
  <c r="CL318" i="1"/>
  <c r="CG318" i="1"/>
  <c r="CK318" i="1"/>
  <c r="CF318" i="1"/>
  <c r="CO318" i="1"/>
  <c r="CT347" i="1"/>
  <c r="CW347" i="1"/>
  <c r="CS347" i="1"/>
  <c r="CZ347" i="1"/>
  <c r="CR347" i="1"/>
  <c r="CM367" i="1"/>
  <c r="CL367" i="1"/>
  <c r="CG367" i="1"/>
  <c r="CJ367" i="1"/>
  <c r="CO367" i="1"/>
  <c r="CH367" i="1"/>
  <c r="CN367" i="1"/>
  <c r="CK367" i="1"/>
  <c r="CF367" i="1"/>
  <c r="CU267" i="1"/>
  <c r="CZ267" i="1"/>
  <c r="CU269" i="1"/>
  <c r="CZ269" i="1"/>
  <c r="CU272" i="1"/>
  <c r="CZ272" i="1"/>
  <c r="CU274" i="1"/>
  <c r="CZ274" i="1"/>
  <c r="CU276" i="1"/>
  <c r="CZ276" i="1"/>
  <c r="CU278" i="1"/>
  <c r="CZ278" i="1"/>
  <c r="CU280" i="1"/>
  <c r="CZ280" i="1"/>
  <c r="CU282" i="1"/>
  <c r="CZ282" i="1"/>
  <c r="CM293" i="1"/>
  <c r="CL293" i="1"/>
  <c r="CG293" i="1"/>
  <c r="CK293" i="1"/>
  <c r="CM294" i="1"/>
  <c r="CL294" i="1"/>
  <c r="CG294" i="1"/>
  <c r="CK294" i="1"/>
  <c r="CX297" i="1"/>
  <c r="CR297" i="1"/>
  <c r="CZ297" i="1"/>
  <c r="CW298" i="1"/>
  <c r="CS298" i="1"/>
  <c r="CM307" i="1"/>
  <c r="CL307" i="1"/>
  <c r="CG307" i="1"/>
  <c r="CK307" i="1"/>
  <c r="CM308" i="1"/>
  <c r="CN308" i="1"/>
  <c r="CH308" i="1"/>
  <c r="CK308" i="1"/>
  <c r="CM315" i="1"/>
  <c r="CN315" i="1"/>
  <c r="CH315" i="1"/>
  <c r="CL315" i="1"/>
  <c r="CG315" i="1"/>
  <c r="CO315" i="1"/>
  <c r="CM327" i="1"/>
  <c r="CN327" i="1"/>
  <c r="CH327" i="1"/>
  <c r="CL327" i="1"/>
  <c r="CG327" i="1"/>
  <c r="CO327" i="1"/>
  <c r="CM331" i="1"/>
  <c r="CN331" i="1"/>
  <c r="CH331" i="1"/>
  <c r="CL331" i="1"/>
  <c r="CG331" i="1"/>
  <c r="CO331" i="1"/>
  <c r="CM335" i="1"/>
  <c r="CN335" i="1"/>
  <c r="CH335" i="1"/>
  <c r="CL335" i="1"/>
  <c r="CG335" i="1"/>
  <c r="CO335" i="1"/>
  <c r="CZ342" i="1"/>
  <c r="CX342" i="1"/>
  <c r="CS342" i="1"/>
  <c r="CT343" i="1"/>
  <c r="CZ343" i="1"/>
  <c r="CS343" i="1"/>
  <c r="CX343" i="1"/>
  <c r="CR343" i="1"/>
  <c r="CX353" i="1"/>
  <c r="CT353" i="1"/>
  <c r="CR353" i="1"/>
  <c r="CZ353" i="1"/>
  <c r="CW353" i="1"/>
  <c r="CL227" i="1"/>
  <c r="CL230" i="1"/>
  <c r="CH234" i="1"/>
  <c r="CL235" i="1"/>
  <c r="CL238" i="1"/>
  <c r="CH239" i="1"/>
  <c r="CH242" i="1"/>
  <c r="CL243" i="1"/>
  <c r="CL246" i="1"/>
  <c r="CH247" i="1"/>
  <c r="CQ267" i="1"/>
  <c r="CV267" i="1"/>
  <c r="CQ269" i="1"/>
  <c r="CV269" i="1"/>
  <c r="CR270" i="1"/>
  <c r="CW270" i="1"/>
  <c r="CI271" i="1"/>
  <c r="CQ272" i="1"/>
  <c r="CV272" i="1"/>
  <c r="CQ274" i="1"/>
  <c r="CV274" i="1"/>
  <c r="CQ276" i="1"/>
  <c r="CV276" i="1"/>
  <c r="CQ278" i="1"/>
  <c r="CV278" i="1"/>
  <c r="CQ280" i="1"/>
  <c r="CV280" i="1"/>
  <c r="CQ282" i="1"/>
  <c r="CV282" i="1"/>
  <c r="CH289" i="1"/>
  <c r="CO289" i="1"/>
  <c r="CH290" i="1"/>
  <c r="CO290" i="1"/>
  <c r="CF293" i="1"/>
  <c r="CN293" i="1"/>
  <c r="CT293" i="1"/>
  <c r="CF294" i="1"/>
  <c r="CN294" i="1"/>
  <c r="CX294" i="1"/>
  <c r="CM297" i="1"/>
  <c r="CL297" i="1"/>
  <c r="CG297" i="1"/>
  <c r="CK297" i="1"/>
  <c r="CS297" i="1"/>
  <c r="CM298" i="1"/>
  <c r="CL298" i="1"/>
  <c r="CG298" i="1"/>
  <c r="CK298" i="1"/>
  <c r="CT298" i="1"/>
  <c r="CZ299" i="1"/>
  <c r="CX301" i="1"/>
  <c r="CR301" i="1"/>
  <c r="CZ301" i="1"/>
  <c r="CW302" i="1"/>
  <c r="CS302" i="1"/>
  <c r="CT303" i="1"/>
  <c r="CH305" i="1"/>
  <c r="CO305" i="1"/>
  <c r="CH306" i="1"/>
  <c r="CO306" i="1"/>
  <c r="CF307" i="1"/>
  <c r="CN307" i="1"/>
  <c r="CF308" i="1"/>
  <c r="CL308" i="1"/>
  <c r="CM311" i="1"/>
  <c r="CN311" i="1"/>
  <c r="CH311" i="1"/>
  <c r="CL311" i="1"/>
  <c r="CG311" i="1"/>
  <c r="CO311" i="1"/>
  <c r="CX312" i="1"/>
  <c r="CF315" i="1"/>
  <c r="CJ317" i="1"/>
  <c r="CJ318" i="1"/>
  <c r="CM321" i="1"/>
  <c r="CL321" i="1"/>
  <c r="CG321" i="1"/>
  <c r="CK321" i="1"/>
  <c r="CF321" i="1"/>
  <c r="CO321" i="1"/>
  <c r="CM322" i="1"/>
  <c r="CL322" i="1"/>
  <c r="CG322" i="1"/>
  <c r="CK322" i="1"/>
  <c r="CF322" i="1"/>
  <c r="CO322" i="1"/>
  <c r="CT323" i="1"/>
  <c r="CF327" i="1"/>
  <c r="CF331" i="1"/>
  <c r="CF335" i="1"/>
  <c r="CT339" i="1"/>
  <c r="CZ339" i="1"/>
  <c r="CS339" i="1"/>
  <c r="CX339" i="1"/>
  <c r="CR339" i="1"/>
  <c r="CW343" i="1"/>
  <c r="CZ350" i="1"/>
  <c r="CX350" i="1"/>
  <c r="CS350" i="1"/>
  <c r="CJ291" i="1"/>
  <c r="CO291" i="1"/>
  <c r="CJ292" i="1"/>
  <c r="CO292" i="1"/>
  <c r="CJ295" i="1"/>
  <c r="CO295" i="1"/>
  <c r="CJ296" i="1"/>
  <c r="CO296" i="1"/>
  <c r="CJ299" i="1"/>
  <c r="CO299" i="1"/>
  <c r="CJ300" i="1"/>
  <c r="CO300" i="1"/>
  <c r="CJ303" i="1"/>
  <c r="CO303" i="1"/>
  <c r="CJ304" i="1"/>
  <c r="CO304" i="1"/>
  <c r="CJ309" i="1"/>
  <c r="CO309" i="1"/>
  <c r="CH312" i="1"/>
  <c r="CN312" i="1"/>
  <c r="CJ313" i="1"/>
  <c r="CO313" i="1"/>
  <c r="CJ314" i="1"/>
  <c r="CO314" i="1"/>
  <c r="CJ316" i="1"/>
  <c r="CO316" i="1"/>
  <c r="CH319" i="1"/>
  <c r="CN319" i="1"/>
  <c r="CJ320" i="1"/>
  <c r="CO320" i="1"/>
  <c r="CH323" i="1"/>
  <c r="CN323" i="1"/>
  <c r="CJ324" i="1"/>
  <c r="CO324" i="1"/>
  <c r="CJ326" i="1"/>
  <c r="CO326" i="1"/>
  <c r="CJ328" i="1"/>
  <c r="CO328" i="1"/>
  <c r="CJ330" i="1"/>
  <c r="CO330" i="1"/>
  <c r="CJ332" i="1"/>
  <c r="CO332" i="1"/>
  <c r="CJ334" i="1"/>
  <c r="CO334" i="1"/>
  <c r="CJ336" i="1"/>
  <c r="CO336" i="1"/>
  <c r="CG337" i="1"/>
  <c r="CL337" i="1"/>
  <c r="CJ338" i="1"/>
  <c r="CO338" i="1"/>
  <c r="CG339" i="1"/>
  <c r="CL339" i="1"/>
  <c r="CG340" i="1"/>
  <c r="CL340" i="1"/>
  <c r="CJ341" i="1"/>
  <c r="CO341" i="1"/>
  <c r="CW341" i="1"/>
  <c r="CG342" i="1"/>
  <c r="CL342" i="1"/>
  <c r="CG343" i="1"/>
  <c r="CL343" i="1"/>
  <c r="CG344" i="1"/>
  <c r="CL344" i="1"/>
  <c r="CW345" i="1"/>
  <c r="CX349" i="1"/>
  <c r="CR349" i="1"/>
  <c r="CJ353" i="1"/>
  <c r="CM357" i="1"/>
  <c r="CN357" i="1"/>
  <c r="CH357" i="1"/>
  <c r="CL357" i="1"/>
  <c r="CG357" i="1"/>
  <c r="CO357" i="1"/>
  <c r="CJ361" i="1"/>
  <c r="CM369" i="1"/>
  <c r="CL369" i="1"/>
  <c r="CG369" i="1"/>
  <c r="CJ369" i="1"/>
  <c r="CO369" i="1"/>
  <c r="CH369" i="1"/>
  <c r="CM378" i="1"/>
  <c r="CL378" i="1"/>
  <c r="CG378" i="1"/>
  <c r="CO378" i="1"/>
  <c r="CH378" i="1"/>
  <c r="CN378" i="1"/>
  <c r="CF378" i="1"/>
  <c r="CM379" i="1"/>
  <c r="CK379" i="1"/>
  <c r="CN379" i="1"/>
  <c r="CH379" i="1"/>
  <c r="CG379" i="1"/>
  <c r="CO379" i="1"/>
  <c r="CF379" i="1"/>
  <c r="CM386" i="1"/>
  <c r="CI386" i="1"/>
  <c r="CM390" i="1"/>
  <c r="CI390" i="1"/>
  <c r="CN390" i="1"/>
  <c r="CU415" i="1"/>
  <c r="CX415" i="1"/>
  <c r="CX420" i="1"/>
  <c r="CY420" i="1"/>
  <c r="CS420" i="1"/>
  <c r="CW420" i="1"/>
  <c r="CR420" i="1"/>
  <c r="CV420" i="1"/>
  <c r="CQ420" i="1"/>
  <c r="CZ420" i="1"/>
  <c r="CU420" i="1"/>
  <c r="CJ312" i="1"/>
  <c r="CO312" i="1"/>
  <c r="CJ319" i="1"/>
  <c r="CO319" i="1"/>
  <c r="CJ323" i="1"/>
  <c r="CO323" i="1"/>
  <c r="CH337" i="1"/>
  <c r="CN337" i="1"/>
  <c r="CH339" i="1"/>
  <c r="CN339" i="1"/>
  <c r="CH340" i="1"/>
  <c r="CN340" i="1"/>
  <c r="CZ341" i="1"/>
  <c r="CH342" i="1"/>
  <c r="CN342" i="1"/>
  <c r="CH343" i="1"/>
  <c r="CN343" i="1"/>
  <c r="CH344" i="1"/>
  <c r="CM349" i="1"/>
  <c r="CL349" i="1"/>
  <c r="CG349" i="1"/>
  <c r="CK349" i="1"/>
  <c r="CX357" i="1"/>
  <c r="CT357" i="1"/>
  <c r="CR357" i="1"/>
  <c r="CM371" i="1"/>
  <c r="CL371" i="1"/>
  <c r="CG371" i="1"/>
  <c r="CJ371" i="1"/>
  <c r="CO371" i="1"/>
  <c r="CH371" i="1"/>
  <c r="CM380" i="1"/>
  <c r="CK380" i="1"/>
  <c r="CF380" i="1"/>
  <c r="CN380" i="1"/>
  <c r="CH380" i="1"/>
  <c r="CJ380" i="1"/>
  <c r="CG380" i="1"/>
  <c r="CM384" i="1"/>
  <c r="CK384" i="1"/>
  <c r="CF384" i="1"/>
  <c r="CN384" i="1"/>
  <c r="CH384" i="1"/>
  <c r="CJ384" i="1"/>
  <c r="CG384" i="1"/>
  <c r="CN387" i="1"/>
  <c r="CL387" i="1"/>
  <c r="CF387" i="1"/>
  <c r="CM387" i="1"/>
  <c r="CH387" i="1"/>
  <c r="CM392" i="1"/>
  <c r="CI392" i="1"/>
  <c r="CN392" i="1"/>
  <c r="CU407" i="1"/>
  <c r="CT407" i="1"/>
  <c r="CS407" i="1"/>
  <c r="CY407" i="1"/>
  <c r="CX425" i="1"/>
  <c r="CY425" i="1"/>
  <c r="CS425" i="1"/>
  <c r="CW425" i="1"/>
  <c r="CR425" i="1"/>
  <c r="CV425" i="1"/>
  <c r="CQ425" i="1"/>
  <c r="CZ425" i="1"/>
  <c r="CU425" i="1"/>
  <c r="CX436" i="1"/>
  <c r="CZ436" i="1"/>
  <c r="CY436" i="1"/>
  <c r="CS436" i="1"/>
  <c r="CW436" i="1"/>
  <c r="CR436" i="1"/>
  <c r="CV436" i="1"/>
  <c r="CQ436" i="1"/>
  <c r="CU436" i="1"/>
  <c r="CJ337" i="1"/>
  <c r="CO337" i="1"/>
  <c r="CJ339" i="1"/>
  <c r="CO339" i="1"/>
  <c r="CJ340" i="1"/>
  <c r="CO340" i="1"/>
  <c r="CJ342" i="1"/>
  <c r="CO342" i="1"/>
  <c r="CJ343" i="1"/>
  <c r="CO343" i="1"/>
  <c r="CM344" i="1"/>
  <c r="CO344" i="1"/>
  <c r="CJ344" i="1"/>
  <c r="CX345" i="1"/>
  <c r="CR345" i="1"/>
  <c r="CM353" i="1"/>
  <c r="CN353" i="1"/>
  <c r="CH353" i="1"/>
  <c r="CL353" i="1"/>
  <c r="CG353" i="1"/>
  <c r="CO353" i="1"/>
  <c r="CM361" i="1"/>
  <c r="CN361" i="1"/>
  <c r="CH361" i="1"/>
  <c r="CL361" i="1"/>
  <c r="CG361" i="1"/>
  <c r="CO361" i="1"/>
  <c r="CM365" i="1"/>
  <c r="CL365" i="1"/>
  <c r="CG365" i="1"/>
  <c r="CJ365" i="1"/>
  <c r="CO365" i="1"/>
  <c r="CH365" i="1"/>
  <c r="CF371" i="1"/>
  <c r="CM377" i="1"/>
  <c r="CK377" i="1"/>
  <c r="CF377" i="1"/>
  <c r="CJ377" i="1"/>
  <c r="CO377" i="1"/>
  <c r="CH377" i="1"/>
  <c r="CK378" i="1"/>
  <c r="CL379" i="1"/>
  <c r="CL380" i="1"/>
  <c r="CM381" i="1"/>
  <c r="CK381" i="1"/>
  <c r="CF381" i="1"/>
  <c r="CN381" i="1"/>
  <c r="CH381" i="1"/>
  <c r="CL381" i="1"/>
  <c r="CJ381" i="1"/>
  <c r="CL384" i="1"/>
  <c r="CL385" i="1"/>
  <c r="CF385" i="1"/>
  <c r="CH385" i="1"/>
  <c r="CM385" i="1"/>
  <c r="CJ385" i="1"/>
  <c r="CM388" i="1"/>
  <c r="CI388" i="1"/>
  <c r="CN389" i="1"/>
  <c r="CL389" i="1"/>
  <c r="CF389" i="1"/>
  <c r="CN391" i="1"/>
  <c r="CL391" i="1"/>
  <c r="CF391" i="1"/>
  <c r="CN393" i="1"/>
  <c r="CL393" i="1"/>
  <c r="CF393" i="1"/>
  <c r="CN395" i="1"/>
  <c r="CL395" i="1"/>
  <c r="CH395" i="1"/>
  <c r="CF395" i="1"/>
  <c r="CX426" i="1"/>
  <c r="CY426" i="1"/>
  <c r="CS426" i="1"/>
  <c r="CW426" i="1"/>
  <c r="CR426" i="1"/>
  <c r="CV426" i="1"/>
  <c r="CQ426" i="1"/>
  <c r="CX428" i="1"/>
  <c r="CY428" i="1"/>
  <c r="CS428" i="1"/>
  <c r="CW428" i="1"/>
  <c r="CR428" i="1"/>
  <c r="CV428" i="1"/>
  <c r="CQ428" i="1"/>
  <c r="CX433" i="1"/>
  <c r="CY433" i="1"/>
  <c r="CS433" i="1"/>
  <c r="CW433" i="1"/>
  <c r="CR433" i="1"/>
  <c r="CV433" i="1"/>
  <c r="CQ433" i="1"/>
  <c r="CU458" i="1"/>
  <c r="CS458" i="1"/>
  <c r="CX461" i="1"/>
  <c r="CS461" i="1"/>
  <c r="CJ346" i="1"/>
  <c r="CO346" i="1"/>
  <c r="CJ347" i="1"/>
  <c r="CO347" i="1"/>
  <c r="CJ348" i="1"/>
  <c r="CO348" i="1"/>
  <c r="CJ350" i="1"/>
  <c r="CO350" i="1"/>
  <c r="CJ351" i="1"/>
  <c r="CO351" i="1"/>
  <c r="CT351" i="1"/>
  <c r="CJ352" i="1"/>
  <c r="CO352" i="1"/>
  <c r="CJ354" i="1"/>
  <c r="CO354" i="1"/>
  <c r="CJ355" i="1"/>
  <c r="CO355" i="1"/>
  <c r="CT355" i="1"/>
  <c r="CJ356" i="1"/>
  <c r="CO356" i="1"/>
  <c r="CJ358" i="1"/>
  <c r="CO358" i="1"/>
  <c r="CJ359" i="1"/>
  <c r="CO359" i="1"/>
  <c r="CT359" i="1"/>
  <c r="CJ360" i="1"/>
  <c r="CO360" i="1"/>
  <c r="CJ362" i="1"/>
  <c r="CO362" i="1"/>
  <c r="CJ363" i="1"/>
  <c r="CO363" i="1"/>
  <c r="CW363" i="1"/>
  <c r="CM374" i="1"/>
  <c r="CL374" i="1"/>
  <c r="CG374" i="1"/>
  <c r="CK374" i="1"/>
  <c r="CM375" i="1"/>
  <c r="CN375" i="1"/>
  <c r="CH375" i="1"/>
  <c r="CK375" i="1"/>
  <c r="CM383" i="1"/>
  <c r="CK383" i="1"/>
  <c r="CF383" i="1"/>
  <c r="CN383" i="1"/>
  <c r="CH383" i="1"/>
  <c r="CO383" i="1"/>
  <c r="CH389" i="1"/>
  <c r="CH391" i="1"/>
  <c r="CH393" i="1"/>
  <c r="CM395" i="1"/>
  <c r="CX423" i="1"/>
  <c r="CY423" i="1"/>
  <c r="CS423" i="1"/>
  <c r="CW423" i="1"/>
  <c r="CR423" i="1"/>
  <c r="CV423" i="1"/>
  <c r="CQ423" i="1"/>
  <c r="CU426" i="1"/>
  <c r="CU428" i="1"/>
  <c r="CX434" i="1"/>
  <c r="CY434" i="1"/>
  <c r="CS434" i="1"/>
  <c r="CW434" i="1"/>
  <c r="CR434" i="1"/>
  <c r="CV434" i="1"/>
  <c r="CQ434" i="1"/>
  <c r="CL437" i="1"/>
  <c r="CJ437" i="1"/>
  <c r="CK437" i="1"/>
  <c r="CG437" i="1"/>
  <c r="CO437" i="1"/>
  <c r="CF437" i="1"/>
  <c r="CS446" i="1"/>
  <c r="CQ446" i="1"/>
  <c r="CX446" i="1"/>
  <c r="CF374" i="1"/>
  <c r="CN374" i="1"/>
  <c r="CF375" i="1"/>
  <c r="CL375" i="1"/>
  <c r="CM382" i="1"/>
  <c r="CK382" i="1"/>
  <c r="CF382" i="1"/>
  <c r="CN382" i="1"/>
  <c r="CH382" i="1"/>
  <c r="CO382" i="1"/>
  <c r="CG383" i="1"/>
  <c r="CM389" i="1"/>
  <c r="CM391" i="1"/>
  <c r="CM393" i="1"/>
  <c r="CU399" i="1"/>
  <c r="CT399" i="1"/>
  <c r="CS399" i="1"/>
  <c r="CU423" i="1"/>
  <c r="CZ426" i="1"/>
  <c r="CZ428" i="1"/>
  <c r="CX431" i="1"/>
  <c r="CY431" i="1"/>
  <c r="CS431" i="1"/>
  <c r="CW431" i="1"/>
  <c r="CR431" i="1"/>
  <c r="CV431" i="1"/>
  <c r="CQ431" i="1"/>
  <c r="CZ433" i="1"/>
  <c r="CU434" i="1"/>
  <c r="CX435" i="1"/>
  <c r="CY435" i="1"/>
  <c r="CS435" i="1"/>
  <c r="CW435" i="1"/>
  <c r="CR435" i="1"/>
  <c r="CV435" i="1"/>
  <c r="CQ435" i="1"/>
  <c r="CN437" i="1"/>
  <c r="CX440" i="1"/>
  <c r="CT440" i="1"/>
  <c r="CY440" i="1"/>
  <c r="CU452" i="1"/>
  <c r="CX452" i="1"/>
  <c r="CJ364" i="1"/>
  <c r="CO364" i="1"/>
  <c r="CJ366" i="1"/>
  <c r="CO366" i="1"/>
  <c r="CJ368" i="1"/>
  <c r="CO368" i="1"/>
  <c r="CJ370" i="1"/>
  <c r="CO370" i="1"/>
  <c r="CJ372" i="1"/>
  <c r="CO372" i="1"/>
  <c r="CJ376" i="1"/>
  <c r="CO376" i="1"/>
  <c r="CW379" i="1"/>
  <c r="CW380" i="1"/>
  <c r="CW381" i="1"/>
  <c r="CW382" i="1"/>
  <c r="CW383" i="1"/>
  <c r="CW384" i="1"/>
  <c r="CX385" i="1"/>
  <c r="CX387" i="1"/>
  <c r="CX389" i="1"/>
  <c r="CX391" i="1"/>
  <c r="CX393" i="1"/>
  <c r="CX395" i="1"/>
  <c r="CS400" i="1"/>
  <c r="CI401" i="1"/>
  <c r="CU402" i="1"/>
  <c r="CI403" i="1"/>
  <c r="CS408" i="1"/>
  <c r="CI409" i="1"/>
  <c r="CU410" i="1"/>
  <c r="CK413" i="1"/>
  <c r="CM416" i="1"/>
  <c r="CX416" i="1"/>
  <c r="CU418" i="1"/>
  <c r="CZ418" i="1"/>
  <c r="CO419" i="1"/>
  <c r="CS419" i="1"/>
  <c r="CY419" i="1"/>
  <c r="CM421" i="1"/>
  <c r="CS421" i="1"/>
  <c r="CY421" i="1"/>
  <c r="CG422" i="1"/>
  <c r="CN422" i="1"/>
  <c r="CS422" i="1"/>
  <c r="CY422" i="1"/>
  <c r="CS424" i="1"/>
  <c r="CY424" i="1"/>
  <c r="CG425" i="1"/>
  <c r="CS427" i="1"/>
  <c r="CY427" i="1"/>
  <c r="CM429" i="1"/>
  <c r="CS429" i="1"/>
  <c r="CY429" i="1"/>
  <c r="CG430" i="1"/>
  <c r="CN430" i="1"/>
  <c r="CS430" i="1"/>
  <c r="CY430" i="1"/>
  <c r="CS432" i="1"/>
  <c r="CY432" i="1"/>
  <c r="CG433" i="1"/>
  <c r="CK435" i="1"/>
  <c r="CK436" i="1"/>
  <c r="CL438" i="1"/>
  <c r="CJ438" i="1"/>
  <c r="CN438" i="1"/>
  <c r="CM441" i="1"/>
  <c r="CX441" i="1"/>
  <c r="CX442" i="1"/>
  <c r="CT442" i="1"/>
  <c r="CL443" i="1"/>
  <c r="CW443" i="1"/>
  <c r="CI449" i="1"/>
  <c r="CH449" i="1"/>
  <c r="CX402" i="1"/>
  <c r="CX410" i="1"/>
  <c r="CU419" i="1"/>
  <c r="CZ419" i="1"/>
  <c r="CU421" i="1"/>
  <c r="CZ421" i="1"/>
  <c r="CU422" i="1"/>
  <c r="CZ422" i="1"/>
  <c r="CU424" i="1"/>
  <c r="CZ424" i="1"/>
  <c r="CU427" i="1"/>
  <c r="CZ427" i="1"/>
  <c r="CU429" i="1"/>
  <c r="CZ429" i="1"/>
  <c r="CU430" i="1"/>
  <c r="CZ430" i="1"/>
  <c r="CU432" i="1"/>
  <c r="CZ432" i="1"/>
  <c r="CL439" i="1"/>
  <c r="CJ439" i="1"/>
  <c r="CN439" i="1"/>
  <c r="CI447" i="1"/>
  <c r="CH447" i="1"/>
  <c r="CU448" i="1"/>
  <c r="CS448" i="1"/>
  <c r="CU454" i="1"/>
  <c r="CS454" i="1"/>
  <c r="CN467" i="1"/>
  <c r="CK467" i="1"/>
  <c r="CF467" i="1"/>
  <c r="CI468" i="1"/>
  <c r="CN468" i="1"/>
  <c r="CG468" i="1"/>
  <c r="CM468" i="1"/>
  <c r="CF468" i="1"/>
  <c r="CI394" i="1"/>
  <c r="CI396" i="1"/>
  <c r="CS413" i="1"/>
  <c r="CH417" i="1"/>
  <c r="CG419" i="1"/>
  <c r="CQ419" i="1"/>
  <c r="CV419" i="1"/>
  <c r="CQ421" i="1"/>
  <c r="CV421" i="1"/>
  <c r="CQ422" i="1"/>
  <c r="CV422" i="1"/>
  <c r="CQ424" i="1"/>
  <c r="CV424" i="1"/>
  <c r="CM425" i="1"/>
  <c r="CQ427" i="1"/>
  <c r="CV427" i="1"/>
  <c r="CQ429" i="1"/>
  <c r="CV429" i="1"/>
  <c r="CQ430" i="1"/>
  <c r="CV430" i="1"/>
  <c r="CQ432" i="1"/>
  <c r="CV432" i="1"/>
  <c r="CM433" i="1"/>
  <c r="CF439" i="1"/>
  <c r="CO439" i="1"/>
  <c r="CN440" i="1"/>
  <c r="CJ440" i="1"/>
  <c r="CO440" i="1"/>
  <c r="CG441" i="1"/>
  <c r="CS441" i="1"/>
  <c r="CO447" i="1"/>
  <c r="CQ448" i="1"/>
  <c r="CI451" i="1"/>
  <c r="CK451" i="1"/>
  <c r="CX456" i="1"/>
  <c r="CN464" i="1"/>
  <c r="CK464" i="1"/>
  <c r="CH464" i="1"/>
  <c r="CO464" i="1"/>
  <c r="CG464" i="1"/>
  <c r="CK468" i="1"/>
  <c r="CY445" i="1"/>
  <c r="CL463" i="1"/>
  <c r="CH465" i="1"/>
  <c r="CR466" i="1"/>
  <c r="CW466" i="1"/>
  <c r="CR467" i="1"/>
  <c r="CW467" i="1"/>
  <c r="CR468" i="1"/>
  <c r="CW468" i="1"/>
  <c r="CI469" i="1"/>
  <c r="CR469" i="1"/>
  <c r="CW469" i="1"/>
  <c r="CF470" i="1"/>
  <c r="CU470" i="1"/>
  <c r="CZ470" i="1"/>
  <c r="CU471" i="1"/>
  <c r="CZ471" i="1"/>
  <c r="CR472" i="1"/>
  <c r="CW472" i="1"/>
  <c r="CF473" i="1"/>
  <c r="CQ473" i="1"/>
  <c r="CV473" i="1"/>
  <c r="CU474" i="1"/>
  <c r="CZ474" i="1"/>
  <c r="CG477" i="1"/>
  <c r="CM477" i="1"/>
  <c r="CS477" i="1"/>
  <c r="CY477" i="1"/>
  <c r="CG479" i="1"/>
  <c r="CM479" i="1"/>
  <c r="CS479" i="1"/>
  <c r="CH482" i="1"/>
  <c r="CR482" i="1"/>
  <c r="CH483" i="1"/>
  <c r="CU485" i="1"/>
  <c r="CJ486" i="1"/>
  <c r="CU486" i="1"/>
  <c r="CM490" i="1"/>
  <c r="CH493" i="1"/>
  <c r="CU437" i="1"/>
  <c r="CZ437" i="1"/>
  <c r="CU438" i="1"/>
  <c r="CZ438" i="1"/>
  <c r="CU439" i="1"/>
  <c r="CZ439" i="1"/>
  <c r="CT444" i="1"/>
  <c r="CM452" i="1"/>
  <c r="CM456" i="1"/>
  <c r="CM460" i="1"/>
  <c r="CG463" i="1"/>
  <c r="CO463" i="1"/>
  <c r="CK465" i="1"/>
  <c r="CS466" i="1"/>
  <c r="CY466" i="1"/>
  <c r="CS467" i="1"/>
  <c r="CY467" i="1"/>
  <c r="CS468" i="1"/>
  <c r="CY468" i="1"/>
  <c r="CS469" i="1"/>
  <c r="CY469" i="1"/>
  <c r="CI470" i="1"/>
  <c r="CQ470" i="1"/>
  <c r="CV470" i="1"/>
  <c r="CQ471" i="1"/>
  <c r="CV471" i="1"/>
  <c r="CS472" i="1"/>
  <c r="CY472" i="1"/>
  <c r="CJ473" i="1"/>
  <c r="CR473" i="1"/>
  <c r="CW473" i="1"/>
  <c r="CF474" i="1"/>
  <c r="CQ474" i="1"/>
  <c r="CV474" i="1"/>
  <c r="CH477" i="1"/>
  <c r="CO477" i="1"/>
  <c r="CT477" i="1"/>
  <c r="CH479" i="1"/>
  <c r="CO479" i="1"/>
  <c r="CU479" i="1"/>
  <c r="CJ482" i="1"/>
  <c r="CU482" i="1"/>
  <c r="CR487" i="1"/>
  <c r="CR491" i="1"/>
  <c r="CU492" i="1"/>
  <c r="CJ493" i="1"/>
  <c r="CL465" i="1"/>
  <c r="CU466" i="1"/>
  <c r="CZ466" i="1"/>
  <c r="CU467" i="1"/>
  <c r="CZ467" i="1"/>
  <c r="CU468" i="1"/>
  <c r="CZ468" i="1"/>
  <c r="CU469" i="1"/>
  <c r="CZ469" i="1"/>
  <c r="CJ470" i="1"/>
  <c r="CU472" i="1"/>
  <c r="CZ472" i="1"/>
  <c r="CN473" i="1"/>
  <c r="CS473" i="1"/>
  <c r="CY473" i="1"/>
  <c r="CI477" i="1"/>
  <c r="CI479" i="1"/>
  <c r="CX479" i="1"/>
  <c r="CX491" i="1"/>
  <c r="CL493" i="1"/>
  <c r="CU473" i="1"/>
  <c r="CZ473" i="1"/>
  <c r="CZ10" i="1"/>
  <c r="CV10" i="1"/>
  <c r="CR10" i="1"/>
  <c r="CW10" i="1"/>
  <c r="CS10" i="1"/>
  <c r="CX10" i="1"/>
  <c r="CZ13" i="1"/>
  <c r="CV13" i="1"/>
  <c r="CR13" i="1"/>
  <c r="CW13" i="1"/>
  <c r="CS13" i="1"/>
  <c r="CZ14" i="1"/>
  <c r="CV14" i="1"/>
  <c r="CR14" i="1"/>
  <c r="CW14" i="1"/>
  <c r="CS14" i="1"/>
  <c r="CX14" i="1"/>
  <c r="CZ18" i="1"/>
  <c r="CV18" i="1"/>
  <c r="CR18" i="1"/>
  <c r="CW18" i="1"/>
  <c r="CS18" i="1"/>
  <c r="CX18" i="1"/>
  <c r="CZ20" i="1"/>
  <c r="CV20" i="1"/>
  <c r="CR20" i="1"/>
  <c r="CW20" i="1"/>
  <c r="CS20" i="1"/>
  <c r="CX20" i="1"/>
  <c r="CZ25" i="1"/>
  <c r="CV25" i="1"/>
  <c r="CR25" i="1"/>
  <c r="CW25" i="1"/>
  <c r="CS25" i="1"/>
  <c r="CX25" i="1"/>
  <c r="CZ28" i="1"/>
  <c r="CV28" i="1"/>
  <c r="CR28" i="1"/>
  <c r="CW28" i="1"/>
  <c r="CS28" i="1"/>
  <c r="CZ31" i="1"/>
  <c r="CV31" i="1"/>
  <c r="CR31" i="1"/>
  <c r="CW31" i="1"/>
  <c r="CS31" i="1"/>
  <c r="CX31" i="1"/>
  <c r="CZ33" i="1"/>
  <c r="CV33" i="1"/>
  <c r="CR33" i="1"/>
  <c r="CW33" i="1"/>
  <c r="CS33" i="1"/>
  <c r="CX33" i="1"/>
  <c r="CZ35" i="1"/>
  <c r="CV35" i="1"/>
  <c r="CR35" i="1"/>
  <c r="CW35" i="1"/>
  <c r="CS35" i="1"/>
  <c r="CX35" i="1"/>
  <c r="CZ37" i="1"/>
  <c r="CV37" i="1"/>
  <c r="CR37" i="1"/>
  <c r="CW37" i="1"/>
  <c r="CS37" i="1"/>
  <c r="CX37" i="1"/>
  <c r="CZ42" i="1"/>
  <c r="CV42" i="1"/>
  <c r="CR42" i="1"/>
  <c r="CW42" i="1"/>
  <c r="CS42" i="1"/>
  <c r="CX42" i="1"/>
  <c r="CZ45" i="1"/>
  <c r="CV45" i="1"/>
  <c r="CR45" i="1"/>
  <c r="CW45" i="1"/>
  <c r="CS45" i="1"/>
  <c r="CX45" i="1"/>
  <c r="CX46" i="1"/>
  <c r="CZ47" i="1"/>
  <c r="CV47" i="1"/>
  <c r="CR47" i="1"/>
  <c r="CW47" i="1"/>
  <c r="CS47" i="1"/>
  <c r="CX47" i="1"/>
  <c r="CZ48" i="1"/>
  <c r="CV48" i="1"/>
  <c r="CR48" i="1"/>
  <c r="CW48" i="1"/>
  <c r="CS48" i="1"/>
  <c r="CX48" i="1"/>
  <c r="CX49" i="1"/>
  <c r="CZ50" i="1"/>
  <c r="CV50" i="1"/>
  <c r="CR50" i="1"/>
  <c r="CW50" i="1"/>
  <c r="CS50" i="1"/>
  <c r="CX50" i="1"/>
  <c r="CZ51" i="1"/>
  <c r="CV51" i="1"/>
  <c r="CR51" i="1"/>
  <c r="CW51" i="1"/>
  <c r="CS51" i="1"/>
  <c r="CX51" i="1"/>
  <c r="CZ52" i="1"/>
  <c r="CV52" i="1"/>
  <c r="CR52" i="1"/>
  <c r="CW52" i="1"/>
  <c r="CS52" i="1"/>
  <c r="CX52" i="1"/>
  <c r="CZ53" i="1"/>
  <c r="CV53" i="1"/>
  <c r="CR53" i="1"/>
  <c r="CW53" i="1"/>
  <c r="CS53" i="1"/>
  <c r="CX53" i="1"/>
  <c r="CZ54" i="1"/>
  <c r="CV54" i="1"/>
  <c r="CR54" i="1"/>
  <c r="CW54" i="1"/>
  <c r="CS54" i="1"/>
  <c r="CX54" i="1"/>
  <c r="CZ55" i="1"/>
  <c r="CV55" i="1"/>
  <c r="CR55" i="1"/>
  <c r="CW55" i="1"/>
  <c r="CS55" i="1"/>
  <c r="CX55" i="1"/>
  <c r="CZ56" i="1"/>
  <c r="CV56" i="1"/>
  <c r="CR56" i="1"/>
  <c r="CW56" i="1"/>
  <c r="CS56" i="1"/>
  <c r="CX56" i="1"/>
  <c r="CO59" i="1"/>
  <c r="CK59" i="1"/>
  <c r="CG59" i="1"/>
  <c r="CL59" i="1"/>
  <c r="CH59" i="1"/>
  <c r="CM59" i="1"/>
  <c r="CO63" i="1"/>
  <c r="CK63" i="1"/>
  <c r="CG63" i="1"/>
  <c r="CL63" i="1"/>
  <c r="CH63" i="1"/>
  <c r="CM63" i="1"/>
  <c r="CY66" i="1"/>
  <c r="CU66" i="1"/>
  <c r="CQ66" i="1"/>
  <c r="CZ66" i="1"/>
  <c r="CV66" i="1"/>
  <c r="CR66" i="1"/>
  <c r="CX66" i="1"/>
  <c r="CO71" i="1"/>
  <c r="CK71" i="1"/>
  <c r="CG71" i="1"/>
  <c r="CL71" i="1"/>
  <c r="CH71" i="1"/>
  <c r="CM71" i="1"/>
  <c r="CO77" i="1"/>
  <c r="CK77" i="1"/>
  <c r="CG77" i="1"/>
  <c r="CL77" i="1"/>
  <c r="CH77" i="1"/>
  <c r="CM77" i="1"/>
  <c r="CO81" i="1"/>
  <c r="CK81" i="1"/>
  <c r="CG81" i="1"/>
  <c r="CL81" i="1"/>
  <c r="CH81" i="1"/>
  <c r="CM81" i="1"/>
  <c r="CO85" i="1"/>
  <c r="CK85" i="1"/>
  <c r="CG85" i="1"/>
  <c r="CL85" i="1"/>
  <c r="CH85" i="1"/>
  <c r="CM85" i="1"/>
  <c r="CZ90" i="1"/>
  <c r="CV90" i="1"/>
  <c r="CR90" i="1"/>
  <c r="CY90" i="1"/>
  <c r="CW90" i="1"/>
  <c r="CS90" i="1"/>
  <c r="CX90" i="1"/>
  <c r="CZ92" i="1"/>
  <c r="CV92" i="1"/>
  <c r="CR92" i="1"/>
  <c r="CY92" i="1"/>
  <c r="CU92" i="1"/>
  <c r="CQ92" i="1"/>
  <c r="CW92" i="1"/>
  <c r="CS92" i="1"/>
  <c r="CO95" i="1"/>
  <c r="CK95" i="1"/>
  <c r="CG95" i="1"/>
  <c r="CN95" i="1"/>
  <c r="CJ95" i="1"/>
  <c r="CF95" i="1"/>
  <c r="CL95" i="1"/>
  <c r="CH95" i="1"/>
  <c r="CL106" i="1"/>
  <c r="CH106" i="1"/>
  <c r="CM106" i="1"/>
  <c r="CG106" i="1"/>
  <c r="CK106" i="1"/>
  <c r="CF106" i="1"/>
  <c r="CN106" i="1"/>
  <c r="CI106" i="1"/>
  <c r="AU492" i="1"/>
  <c r="AU490" i="1"/>
  <c r="AU488" i="1"/>
  <c r="AU486" i="1"/>
  <c r="AU484" i="1"/>
  <c r="AU482" i="1"/>
  <c r="AU480" i="1"/>
  <c r="AU493" i="1"/>
  <c r="AU491" i="1"/>
  <c r="AU489" i="1"/>
  <c r="AU487" i="1"/>
  <c r="AU485" i="1"/>
  <c r="AU483" i="1"/>
  <c r="AU481" i="1"/>
  <c r="AU478" i="1"/>
  <c r="AU476" i="1"/>
  <c r="AU475" i="1"/>
  <c r="AU474" i="1"/>
  <c r="AU473" i="1"/>
  <c r="AU472" i="1"/>
  <c r="AU471" i="1"/>
  <c r="AU470" i="1"/>
  <c r="AU469" i="1"/>
  <c r="AU468" i="1"/>
  <c r="AU467" i="1"/>
  <c r="AU466" i="1"/>
  <c r="AU479" i="1"/>
  <c r="AU477" i="1"/>
  <c r="AU463" i="1"/>
  <c r="AU461" i="1"/>
  <c r="AU459" i="1"/>
  <c r="AU457" i="1"/>
  <c r="AU455" i="1"/>
  <c r="AU453" i="1"/>
  <c r="AU465" i="1"/>
  <c r="AU462" i="1"/>
  <c r="AU460" i="1"/>
  <c r="AU458" i="1"/>
  <c r="AU456" i="1"/>
  <c r="AU454" i="1"/>
  <c r="AU452" i="1"/>
  <c r="AU450" i="1"/>
  <c r="AU448" i="1"/>
  <c r="AU446" i="1"/>
  <c r="AU464" i="1"/>
  <c r="AU447" i="1"/>
  <c r="AU445" i="1"/>
  <c r="AU443" i="1"/>
  <c r="AU441" i="1"/>
  <c r="AU440" i="1"/>
  <c r="AU439" i="1"/>
  <c r="AU438" i="1"/>
  <c r="AU437" i="1"/>
  <c r="AU436" i="1"/>
  <c r="AU435" i="1"/>
  <c r="AU434" i="1"/>
  <c r="AU433" i="1"/>
  <c r="AU432" i="1"/>
  <c r="AU431" i="1"/>
  <c r="AU430" i="1"/>
  <c r="AU429" i="1"/>
  <c r="AU428" i="1"/>
  <c r="AU427" i="1"/>
  <c r="AU426" i="1"/>
  <c r="AU425" i="1"/>
  <c r="AU424" i="1"/>
  <c r="AU423" i="1"/>
  <c r="AU422" i="1"/>
  <c r="AU421" i="1"/>
  <c r="AU420" i="1"/>
  <c r="AU419" i="1"/>
  <c r="AU449" i="1"/>
  <c r="AU451" i="1"/>
  <c r="AU444" i="1"/>
  <c r="AU442" i="1"/>
  <c r="AU417" i="1"/>
  <c r="AU415" i="1"/>
  <c r="AU413" i="1"/>
  <c r="AU411" i="1"/>
  <c r="AU418" i="1"/>
  <c r="AU416" i="1"/>
  <c r="AU414" i="1"/>
  <c r="AU412" i="1"/>
  <c r="AU410" i="1"/>
  <c r="AU408" i="1"/>
  <c r="AU406" i="1"/>
  <c r="AU404" i="1"/>
  <c r="AU402" i="1"/>
  <c r="AU400" i="1"/>
  <c r="AU398" i="1"/>
  <c r="AU403" i="1"/>
  <c r="AU385" i="1"/>
  <c r="AU384" i="1"/>
  <c r="AU383" i="1"/>
  <c r="AU382" i="1"/>
  <c r="AU381" i="1"/>
  <c r="AU380" i="1"/>
  <c r="AU405" i="1"/>
  <c r="AU397" i="1"/>
  <c r="AU396" i="1"/>
  <c r="AU394" i="1"/>
  <c r="AU392" i="1"/>
  <c r="AU390" i="1"/>
  <c r="AU388" i="1"/>
  <c r="AU386" i="1"/>
  <c r="AU407" i="1"/>
  <c r="AU399" i="1"/>
  <c r="AU409" i="1"/>
  <c r="AU401" i="1"/>
  <c r="AU395" i="1"/>
  <c r="AU393" i="1"/>
  <c r="AU391" i="1"/>
  <c r="AU389" i="1"/>
  <c r="AU387" i="1"/>
  <c r="AU363" i="1"/>
  <c r="AU359" i="1"/>
  <c r="AU355" i="1"/>
  <c r="AU351" i="1"/>
  <c r="AU347" i="1"/>
  <c r="AU343" i="1"/>
  <c r="AU339" i="1"/>
  <c r="AU379" i="1"/>
  <c r="AU378" i="1"/>
  <c r="AU377" i="1"/>
  <c r="AU376" i="1"/>
  <c r="AU375" i="1"/>
  <c r="AU374" i="1"/>
  <c r="AU373" i="1"/>
  <c r="AU372" i="1"/>
  <c r="AU371" i="1"/>
  <c r="AU370" i="1"/>
  <c r="AU369" i="1"/>
  <c r="AU368" i="1"/>
  <c r="AU367" i="1"/>
  <c r="AU366" i="1"/>
  <c r="AU365" i="1"/>
  <c r="AU364" i="1"/>
  <c r="AU360" i="1"/>
  <c r="AU356" i="1"/>
  <c r="AU352" i="1"/>
  <c r="AU348" i="1"/>
  <c r="AU344" i="1"/>
  <c r="AU340" i="1"/>
  <c r="AU361" i="1"/>
  <c r="AU357" i="1"/>
  <c r="AU353" i="1"/>
  <c r="AU349" i="1"/>
  <c r="AU345" i="1"/>
  <c r="AU341" i="1"/>
  <c r="AU362" i="1"/>
  <c r="AU358" i="1"/>
  <c r="AU354" i="1"/>
  <c r="AU350" i="1"/>
  <c r="AU346" i="1"/>
  <c r="AU342" i="1"/>
  <c r="AU338" i="1"/>
  <c r="AU337" i="1"/>
  <c r="AU336" i="1"/>
  <c r="AU335" i="1"/>
  <c r="AU334" i="1"/>
  <c r="AU333" i="1"/>
  <c r="AU332" i="1"/>
  <c r="AU331" i="1"/>
  <c r="AU330" i="1"/>
  <c r="AU329" i="1"/>
  <c r="AU328" i="1"/>
  <c r="AU327" i="1"/>
  <c r="AU326" i="1"/>
  <c r="AU325" i="1"/>
  <c r="AU322" i="1"/>
  <c r="AU318" i="1"/>
  <c r="AU314" i="1"/>
  <c r="AU304" i="1"/>
  <c r="AU300" i="1"/>
  <c r="AU296" i="1"/>
  <c r="AU292" i="1"/>
  <c r="AU321" i="1"/>
  <c r="AU317" i="1"/>
  <c r="AU313" i="1"/>
  <c r="AU305" i="1"/>
  <c r="AU301" i="1"/>
  <c r="AU297" i="1"/>
  <c r="AU293" i="1"/>
  <c r="AU289" i="1"/>
  <c r="AU324" i="1"/>
  <c r="AU320" i="1"/>
  <c r="AU316" i="1"/>
  <c r="AU312" i="1"/>
  <c r="AU311" i="1"/>
  <c r="AU310" i="1"/>
  <c r="AU309" i="1"/>
  <c r="AU308" i="1"/>
  <c r="AU306" i="1"/>
  <c r="AU302" i="1"/>
  <c r="AU298" i="1"/>
  <c r="AU294" i="1"/>
  <c r="AU290" i="1"/>
  <c r="AU323" i="1"/>
  <c r="AU319" i="1"/>
  <c r="AU315" i="1"/>
  <c r="AU307" i="1"/>
  <c r="AU303" i="1"/>
  <c r="AU299" i="1"/>
  <c r="AU295" i="1"/>
  <c r="AU291" i="1"/>
  <c r="AU288" i="1"/>
  <c r="AU287" i="1"/>
  <c r="AU286" i="1"/>
  <c r="AU285" i="1"/>
  <c r="AU284" i="1"/>
  <c r="AU283" i="1"/>
  <c r="AU282" i="1"/>
  <c r="AU281" i="1"/>
  <c r="AU280" i="1"/>
  <c r="AU279" i="1"/>
  <c r="AU278" i="1"/>
  <c r="AU277" i="1"/>
  <c r="AU276" i="1"/>
  <c r="AU275" i="1"/>
  <c r="AU274" i="1"/>
  <c r="AU273" i="1"/>
  <c r="AU272" i="1"/>
  <c r="AU271" i="1"/>
  <c r="AU270" i="1"/>
  <c r="AU269" i="1"/>
  <c r="AU268" i="1"/>
  <c r="AU267" i="1"/>
  <c r="AU266" i="1"/>
  <c r="AU265" i="1"/>
  <c r="AU263" i="1"/>
  <c r="AU262" i="1"/>
  <c r="AU261" i="1"/>
  <c r="AU260" i="1"/>
  <c r="AU259" i="1"/>
  <c r="AU258" i="1"/>
  <c r="AU257" i="1"/>
  <c r="AU256" i="1"/>
  <c r="AU255" i="1"/>
  <c r="AU254" i="1"/>
  <c r="AU253" i="1"/>
  <c r="AU252" i="1"/>
  <c r="AU199" i="1"/>
  <c r="AU198" i="1"/>
  <c r="AU197" i="1"/>
  <c r="AU196" i="1"/>
  <c r="AU195" i="1"/>
  <c r="AU194" i="1"/>
  <c r="AU193" i="1"/>
  <c r="AU192" i="1"/>
  <c r="AU191" i="1"/>
  <c r="AU190" i="1"/>
  <c r="AU189" i="1"/>
  <c r="AU188" i="1"/>
  <c r="AU187" i="1"/>
  <c r="AU186" i="1"/>
  <c r="AU185" i="1"/>
  <c r="AU251" i="1"/>
  <c r="AU250" i="1"/>
  <c r="AU249" i="1"/>
  <c r="AU245" i="1"/>
  <c r="AU241" i="1"/>
  <c r="AU237" i="1"/>
  <c r="AU233" i="1"/>
  <c r="AU229" i="1"/>
  <c r="AU225" i="1"/>
  <c r="AU222" i="1"/>
  <c r="AU220" i="1"/>
  <c r="AU218" i="1"/>
  <c r="AU216" i="1"/>
  <c r="AU214" i="1"/>
  <c r="AU212" i="1"/>
  <c r="AU209" i="1"/>
  <c r="AU205" i="1"/>
  <c r="AU201" i="1"/>
  <c r="AU106" i="1"/>
  <c r="AU105" i="1"/>
  <c r="AU104" i="1"/>
  <c r="AU103" i="1"/>
  <c r="AU102" i="1"/>
  <c r="AU101" i="1"/>
  <c r="AU100" i="1"/>
  <c r="AU99" i="1"/>
  <c r="AU98" i="1"/>
  <c r="AU97" i="1"/>
  <c r="AU96" i="1"/>
  <c r="AU248" i="1"/>
  <c r="AU244" i="1"/>
  <c r="AU240" i="1"/>
  <c r="AU236" i="1"/>
  <c r="AU232" i="1"/>
  <c r="AU228" i="1"/>
  <c r="AU224" i="1"/>
  <c r="AU210" i="1"/>
  <c r="AU206" i="1"/>
  <c r="AU202" i="1"/>
  <c r="AU247" i="1"/>
  <c r="AU243" i="1"/>
  <c r="AU239" i="1"/>
  <c r="AU235" i="1"/>
  <c r="AU231" i="1"/>
  <c r="AU227" i="1"/>
  <c r="AU223" i="1"/>
  <c r="AU221" i="1"/>
  <c r="AU219" i="1"/>
  <c r="AU217" i="1"/>
  <c r="AU215" i="1"/>
  <c r="AU213" i="1"/>
  <c r="AU211" i="1"/>
  <c r="AU207" i="1"/>
  <c r="AU203" i="1"/>
  <c r="AU246" i="1"/>
  <c r="AU242" i="1"/>
  <c r="AU238" i="1"/>
  <c r="AU234" i="1"/>
  <c r="AU230" i="1"/>
  <c r="AU226" i="1"/>
  <c r="AU208" i="1"/>
  <c r="AU204" i="1"/>
  <c r="AU200" i="1"/>
  <c r="AU119" i="1"/>
  <c r="AU115" i="1"/>
  <c r="AU111" i="1"/>
  <c r="AU107" i="1"/>
  <c r="AU88" i="1"/>
  <c r="AU87" i="1"/>
  <c r="AU82" i="1"/>
  <c r="AU78" i="1"/>
  <c r="AU72" i="1"/>
  <c r="AU65" i="1"/>
  <c r="AU64" i="1"/>
  <c r="AU60" i="1"/>
  <c r="AU108" i="1"/>
  <c r="AU120" i="1"/>
  <c r="AU116" i="1"/>
  <c r="AU112" i="1"/>
  <c r="AU126" i="1"/>
  <c r="AU125" i="1"/>
  <c r="AU124" i="1"/>
  <c r="AU123" i="1"/>
  <c r="AU122" i="1"/>
  <c r="AU121" i="1"/>
  <c r="AU184" i="1"/>
  <c r="AU183" i="1"/>
  <c r="AU182" i="1"/>
  <c r="AU181" i="1"/>
  <c r="AU180" i="1"/>
  <c r="AU179" i="1"/>
  <c r="AU178" i="1"/>
  <c r="AU177" i="1"/>
  <c r="AU176" i="1"/>
  <c r="AU175" i="1"/>
  <c r="AU174" i="1"/>
  <c r="AU173" i="1"/>
  <c r="AU172" i="1"/>
  <c r="AU171" i="1"/>
  <c r="AU170" i="1"/>
  <c r="AU169" i="1"/>
  <c r="AU168" i="1"/>
  <c r="AU167" i="1"/>
  <c r="AU166" i="1"/>
  <c r="AU165" i="1"/>
  <c r="AU164" i="1"/>
  <c r="AU163" i="1"/>
  <c r="AU162" i="1"/>
  <c r="AU161" i="1"/>
  <c r="AU160" i="1"/>
  <c r="AU159" i="1"/>
  <c r="AU158" i="1"/>
  <c r="AU157" i="1"/>
  <c r="AU156" i="1"/>
  <c r="AU155" i="1"/>
  <c r="AU154" i="1"/>
  <c r="AU153" i="1"/>
  <c r="AU152" i="1"/>
  <c r="AU151" i="1"/>
  <c r="AU150" i="1"/>
  <c r="AU149" i="1"/>
  <c r="AU148" i="1"/>
  <c r="AU147" i="1"/>
  <c r="AU146" i="1"/>
  <c r="AU145" i="1"/>
  <c r="AU144" i="1"/>
  <c r="AU143" i="1"/>
  <c r="AU142" i="1"/>
  <c r="AU141" i="1"/>
  <c r="AU140" i="1"/>
  <c r="AU139" i="1"/>
  <c r="AU138" i="1"/>
  <c r="AU137" i="1"/>
  <c r="AU136" i="1"/>
  <c r="AU135" i="1"/>
  <c r="AU134" i="1"/>
  <c r="AU133" i="1"/>
  <c r="AU132" i="1"/>
  <c r="AU131" i="1"/>
  <c r="AU130" i="1"/>
  <c r="AU129" i="1"/>
  <c r="AU128" i="1"/>
  <c r="AU127" i="1"/>
  <c r="AU118" i="1"/>
  <c r="AU114" i="1"/>
  <c r="AU110" i="1"/>
  <c r="AU95" i="1"/>
  <c r="AU94" i="1"/>
  <c r="AU86" i="1"/>
  <c r="AU85" i="1"/>
  <c r="AU81" i="1"/>
  <c r="AU77" i="1"/>
  <c r="AU71" i="1"/>
  <c r="AU70" i="1"/>
  <c r="AU69" i="1"/>
  <c r="AU68" i="1"/>
  <c r="AU63" i="1"/>
  <c r="AU59" i="1"/>
  <c r="AU58" i="1"/>
  <c r="AU57" i="1"/>
  <c r="CH4" i="1"/>
  <c r="CS4" i="1"/>
  <c r="CN5" i="1"/>
  <c r="CJ5" i="1"/>
  <c r="CF5" i="1"/>
  <c r="CK5" i="1"/>
  <c r="CZ5" i="1"/>
  <c r="CV5" i="1"/>
  <c r="CR5" i="1"/>
  <c r="CU5" i="1"/>
  <c r="CH6" i="1"/>
  <c r="CS6" i="1"/>
  <c r="CN7" i="1"/>
  <c r="CJ7" i="1"/>
  <c r="CF7" i="1"/>
  <c r="CK7" i="1"/>
  <c r="CZ7" i="1"/>
  <c r="CV7" i="1"/>
  <c r="CR7" i="1"/>
  <c r="CU7" i="1"/>
  <c r="CH8" i="1"/>
  <c r="CS8" i="1"/>
  <c r="CN9" i="1"/>
  <c r="CJ9" i="1"/>
  <c r="CF9" i="1"/>
  <c r="CK9" i="1"/>
  <c r="CZ9" i="1"/>
  <c r="CV9" i="1"/>
  <c r="CR9" i="1"/>
  <c r="CU9" i="1"/>
  <c r="CQ10" i="1"/>
  <c r="CY10" i="1"/>
  <c r="CQ11" i="1"/>
  <c r="CQ12" i="1"/>
  <c r="CQ13" i="1"/>
  <c r="CY13" i="1"/>
  <c r="CQ14" i="1"/>
  <c r="CY14" i="1"/>
  <c r="CQ15" i="1"/>
  <c r="CQ16" i="1"/>
  <c r="CQ17" i="1"/>
  <c r="CQ18" i="1"/>
  <c r="CY18" i="1"/>
  <c r="CQ19" i="1"/>
  <c r="CQ20" i="1"/>
  <c r="CY20" i="1"/>
  <c r="CQ21" i="1"/>
  <c r="CQ22" i="1"/>
  <c r="CQ23" i="1"/>
  <c r="CQ24" i="1"/>
  <c r="CQ25" i="1"/>
  <c r="CY25" i="1"/>
  <c r="CQ26" i="1"/>
  <c r="CQ27" i="1"/>
  <c r="CQ28" i="1"/>
  <c r="CY28" i="1"/>
  <c r="CQ29" i="1"/>
  <c r="CQ30" i="1"/>
  <c r="CQ31" i="1"/>
  <c r="CY31" i="1"/>
  <c r="CQ32" i="1"/>
  <c r="CQ33" i="1"/>
  <c r="CY33" i="1"/>
  <c r="CQ34" i="1"/>
  <c r="CQ35" i="1"/>
  <c r="CY35" i="1"/>
  <c r="CQ36" i="1"/>
  <c r="CQ37" i="1"/>
  <c r="CY37" i="1"/>
  <c r="CQ38" i="1"/>
  <c r="CQ39" i="1"/>
  <c r="CY39" i="1"/>
  <c r="CQ40" i="1"/>
  <c r="CQ41" i="1"/>
  <c r="CQ42" i="1"/>
  <c r="CY42" i="1"/>
  <c r="CQ43" i="1"/>
  <c r="CQ44" i="1"/>
  <c r="CQ45" i="1"/>
  <c r="CY45" i="1"/>
  <c r="CQ46" i="1"/>
  <c r="CQ47" i="1"/>
  <c r="CY47" i="1"/>
  <c r="CQ48" i="1"/>
  <c r="CY48" i="1"/>
  <c r="CQ49" i="1"/>
  <c r="CQ50" i="1"/>
  <c r="CY50" i="1"/>
  <c r="CQ51" i="1"/>
  <c r="CY51" i="1"/>
  <c r="CQ52" i="1"/>
  <c r="CY52" i="1"/>
  <c r="CQ53" i="1"/>
  <c r="CY53" i="1"/>
  <c r="CQ54" i="1"/>
  <c r="CY54" i="1"/>
  <c r="CQ55" i="1"/>
  <c r="CY55" i="1"/>
  <c r="CQ56" i="1"/>
  <c r="CY56" i="1"/>
  <c r="CF59" i="1"/>
  <c r="CN59" i="1"/>
  <c r="AU61" i="1"/>
  <c r="CN62" i="1"/>
  <c r="CJ62" i="1"/>
  <c r="CF62" i="1"/>
  <c r="CO62" i="1"/>
  <c r="CK62" i="1"/>
  <c r="CG62" i="1"/>
  <c r="CM62" i="1"/>
  <c r="CF63" i="1"/>
  <c r="CN63" i="1"/>
  <c r="CS66" i="1"/>
  <c r="AU67" i="1"/>
  <c r="CO68" i="1"/>
  <c r="CK68" i="1"/>
  <c r="CG68" i="1"/>
  <c r="CL68" i="1"/>
  <c r="CH68" i="1"/>
  <c r="CM68" i="1"/>
  <c r="CF71" i="1"/>
  <c r="CN71" i="1"/>
  <c r="AU73" i="1"/>
  <c r="CN74" i="1"/>
  <c r="CJ74" i="1"/>
  <c r="CF74" i="1"/>
  <c r="CO74" i="1"/>
  <c r="CK74" i="1"/>
  <c r="CG74" i="1"/>
  <c r="CM74" i="1"/>
  <c r="CN75" i="1"/>
  <c r="CJ75" i="1"/>
  <c r="CF75" i="1"/>
  <c r="CO75" i="1"/>
  <c r="CK75" i="1"/>
  <c r="CG75" i="1"/>
  <c r="CM75" i="1"/>
  <c r="CN76" i="1"/>
  <c r="CJ76" i="1"/>
  <c r="CF76" i="1"/>
  <c r="CO76" i="1"/>
  <c r="CK76" i="1"/>
  <c r="CG76" i="1"/>
  <c r="CM76" i="1"/>
  <c r="CF77" i="1"/>
  <c r="CN77" i="1"/>
  <c r="AU79" i="1"/>
  <c r="CN80" i="1"/>
  <c r="CJ80" i="1"/>
  <c r="CF80" i="1"/>
  <c r="CO80" i="1"/>
  <c r="CK80" i="1"/>
  <c r="CG80" i="1"/>
  <c r="CM80" i="1"/>
  <c r="CF81" i="1"/>
  <c r="CN81" i="1"/>
  <c r="AU83" i="1"/>
  <c r="CN84" i="1"/>
  <c r="CJ84" i="1"/>
  <c r="CF84" i="1"/>
  <c r="CO84" i="1"/>
  <c r="CK84" i="1"/>
  <c r="CG84" i="1"/>
  <c r="CM84" i="1"/>
  <c r="CF85" i="1"/>
  <c r="CN85" i="1"/>
  <c r="CO86" i="1"/>
  <c r="CK86" i="1"/>
  <c r="CG86" i="1"/>
  <c r="CL86" i="1"/>
  <c r="CH86" i="1"/>
  <c r="CM86" i="1"/>
  <c r="CY89" i="1"/>
  <c r="CU89" i="1"/>
  <c r="CQ89" i="1"/>
  <c r="CZ89" i="1"/>
  <c r="CV89" i="1"/>
  <c r="CR89" i="1"/>
  <c r="CX89" i="1"/>
  <c r="CQ90" i="1"/>
  <c r="AU91" i="1"/>
  <c r="CZ91" i="1"/>
  <c r="CV91" i="1"/>
  <c r="CR91" i="1"/>
  <c r="CY91" i="1"/>
  <c r="CU91" i="1"/>
  <c r="CQ91" i="1"/>
  <c r="CW91" i="1"/>
  <c r="CS91" i="1"/>
  <c r="CT92" i="1"/>
  <c r="CI95" i="1"/>
  <c r="CL102" i="1"/>
  <c r="CH102" i="1"/>
  <c r="CM102" i="1"/>
  <c r="CG102" i="1"/>
  <c r="CK102" i="1"/>
  <c r="CF102" i="1"/>
  <c r="CN102" i="1"/>
  <c r="CI102" i="1"/>
  <c r="CJ106" i="1"/>
  <c r="CY107" i="1"/>
  <c r="CU107" i="1"/>
  <c r="CQ107" i="1"/>
  <c r="CX107" i="1"/>
  <c r="CS107" i="1"/>
  <c r="CR107" i="1"/>
  <c r="CW107" i="1"/>
  <c r="CZ107" i="1"/>
  <c r="CT107" i="1"/>
  <c r="CZ12" i="1"/>
  <c r="CV12" i="1"/>
  <c r="CR12" i="1"/>
  <c r="CW12" i="1"/>
  <c r="CS12" i="1"/>
  <c r="CX12" i="1"/>
  <c r="CX13" i="1"/>
  <c r="CZ16" i="1"/>
  <c r="CV16" i="1"/>
  <c r="CR16" i="1"/>
  <c r="CW16" i="1"/>
  <c r="CS16" i="1"/>
  <c r="CX16" i="1"/>
  <c r="CZ21" i="1"/>
  <c r="CV21" i="1"/>
  <c r="CR21" i="1"/>
  <c r="CW21" i="1"/>
  <c r="CS21" i="1"/>
  <c r="CX21" i="1"/>
  <c r="CZ23" i="1"/>
  <c r="CV23" i="1"/>
  <c r="CR23" i="1"/>
  <c r="CW23" i="1"/>
  <c r="CS23" i="1"/>
  <c r="CX23" i="1"/>
  <c r="CZ26" i="1"/>
  <c r="CV26" i="1"/>
  <c r="CR26" i="1"/>
  <c r="CW26" i="1"/>
  <c r="CS26" i="1"/>
  <c r="CX28" i="1"/>
  <c r="CZ30" i="1"/>
  <c r="CV30" i="1"/>
  <c r="CR30" i="1"/>
  <c r="CW30" i="1"/>
  <c r="CS30" i="1"/>
  <c r="CX30" i="1"/>
  <c r="CZ34" i="1"/>
  <c r="CV34" i="1"/>
  <c r="CR34" i="1"/>
  <c r="CW34" i="1"/>
  <c r="CS34" i="1"/>
  <c r="CX34" i="1"/>
  <c r="CZ40" i="1"/>
  <c r="CV40" i="1"/>
  <c r="CR40" i="1"/>
  <c r="CW40" i="1"/>
  <c r="CS40" i="1"/>
  <c r="CX40" i="1"/>
  <c r="CZ44" i="1"/>
  <c r="CV44" i="1"/>
  <c r="CR44" i="1"/>
  <c r="CW44" i="1"/>
  <c r="CS44" i="1"/>
  <c r="CX44" i="1"/>
  <c r="CZ49" i="1"/>
  <c r="CV49" i="1"/>
  <c r="CR49" i="1"/>
  <c r="CW49" i="1"/>
  <c r="CS49" i="1"/>
  <c r="CT10" i="1"/>
  <c r="CT12" i="1"/>
  <c r="CT14" i="1"/>
  <c r="CT20" i="1"/>
  <c r="CT23" i="1"/>
  <c r="CT33" i="1"/>
  <c r="CT34" i="1"/>
  <c r="CT48" i="1"/>
  <c r="CT50" i="1"/>
  <c r="CT51" i="1"/>
  <c r="CT52" i="1"/>
  <c r="CT56" i="1"/>
  <c r="CZ62" i="1"/>
  <c r="CV62" i="1"/>
  <c r="CR62" i="1"/>
  <c r="CW62" i="1"/>
  <c r="CS62" i="1"/>
  <c r="CX62" i="1"/>
  <c r="CI63" i="1"/>
  <c r="CT66" i="1"/>
  <c r="CN67" i="1"/>
  <c r="CJ67" i="1"/>
  <c r="CF67" i="1"/>
  <c r="CO67" i="1"/>
  <c r="CK67" i="1"/>
  <c r="CG67" i="1"/>
  <c r="CM67" i="1"/>
  <c r="CO69" i="1"/>
  <c r="CK69" i="1"/>
  <c r="CG69" i="1"/>
  <c r="CL69" i="1"/>
  <c r="CH69" i="1"/>
  <c r="CM69" i="1"/>
  <c r="CI71" i="1"/>
  <c r="CZ74" i="1"/>
  <c r="CV74" i="1"/>
  <c r="CR74" i="1"/>
  <c r="CW74" i="1"/>
  <c r="CS74" i="1"/>
  <c r="CX74" i="1"/>
  <c r="CZ75" i="1"/>
  <c r="CV75" i="1"/>
  <c r="CR75" i="1"/>
  <c r="CW75" i="1"/>
  <c r="CS75" i="1"/>
  <c r="CX75" i="1"/>
  <c r="CZ76" i="1"/>
  <c r="CV76" i="1"/>
  <c r="CR76" i="1"/>
  <c r="CW76" i="1"/>
  <c r="CS76" i="1"/>
  <c r="CX76" i="1"/>
  <c r="CI77" i="1"/>
  <c r="CZ80" i="1"/>
  <c r="CV80" i="1"/>
  <c r="CR80" i="1"/>
  <c r="CW80" i="1"/>
  <c r="CS80" i="1"/>
  <c r="CX80" i="1"/>
  <c r="CI81" i="1"/>
  <c r="CZ84" i="1"/>
  <c r="CV84" i="1"/>
  <c r="CR84" i="1"/>
  <c r="CW84" i="1"/>
  <c r="CS84" i="1"/>
  <c r="CX84" i="1"/>
  <c r="CI85" i="1"/>
  <c r="AU90" i="1"/>
  <c r="CT90" i="1"/>
  <c r="CX92" i="1"/>
  <c r="CO94" i="1"/>
  <c r="CK94" i="1"/>
  <c r="CG94" i="1"/>
  <c r="CN94" i="1"/>
  <c r="CJ94" i="1"/>
  <c r="CF94" i="1"/>
  <c r="CL94" i="1"/>
  <c r="CH94" i="1"/>
  <c r="CM95" i="1"/>
  <c r="CL98" i="1"/>
  <c r="CH98" i="1"/>
  <c r="CM98" i="1"/>
  <c r="CG98" i="1"/>
  <c r="CK98" i="1"/>
  <c r="CF98" i="1"/>
  <c r="CN98" i="1"/>
  <c r="CI98" i="1"/>
  <c r="CO106" i="1"/>
  <c r="AU109" i="1"/>
  <c r="CY111" i="1"/>
  <c r="CU111" i="1"/>
  <c r="CQ111" i="1"/>
  <c r="CX111" i="1"/>
  <c r="CS111" i="1"/>
  <c r="CW111" i="1"/>
  <c r="CR111" i="1"/>
  <c r="CZ111" i="1"/>
  <c r="CT111" i="1"/>
  <c r="CZ11" i="1"/>
  <c r="CV11" i="1"/>
  <c r="CR11" i="1"/>
  <c r="CW11" i="1"/>
  <c r="CS11" i="1"/>
  <c r="CX11" i="1"/>
  <c r="CZ15" i="1"/>
  <c r="CV15" i="1"/>
  <c r="CR15" i="1"/>
  <c r="CW15" i="1"/>
  <c r="CS15" i="1"/>
  <c r="CX15" i="1"/>
  <c r="CZ17" i="1"/>
  <c r="CV17" i="1"/>
  <c r="CR17" i="1"/>
  <c r="CW17" i="1"/>
  <c r="CS17" i="1"/>
  <c r="CX17" i="1"/>
  <c r="CZ19" i="1"/>
  <c r="CV19" i="1"/>
  <c r="CR19" i="1"/>
  <c r="CW19" i="1"/>
  <c r="CS19" i="1"/>
  <c r="CX19" i="1"/>
  <c r="CZ22" i="1"/>
  <c r="CV22" i="1"/>
  <c r="CR22" i="1"/>
  <c r="CW22" i="1"/>
  <c r="CS22" i="1"/>
  <c r="CX22" i="1"/>
  <c r="CZ24" i="1"/>
  <c r="CV24" i="1"/>
  <c r="CR24" i="1"/>
  <c r="CW24" i="1"/>
  <c r="CS24" i="1"/>
  <c r="CX24" i="1"/>
  <c r="CX26" i="1"/>
  <c r="CZ27" i="1"/>
  <c r="CV27" i="1"/>
  <c r="CR27" i="1"/>
  <c r="CW27" i="1"/>
  <c r="CS27" i="1"/>
  <c r="CX27" i="1"/>
  <c r="CZ29" i="1"/>
  <c r="CV29" i="1"/>
  <c r="CR29" i="1"/>
  <c r="CW29" i="1"/>
  <c r="CS29" i="1"/>
  <c r="CX29" i="1"/>
  <c r="CZ32" i="1"/>
  <c r="CV32" i="1"/>
  <c r="CR32" i="1"/>
  <c r="CW32" i="1"/>
  <c r="CS32" i="1"/>
  <c r="CX32" i="1"/>
  <c r="CZ36" i="1"/>
  <c r="CV36" i="1"/>
  <c r="CR36" i="1"/>
  <c r="CW36" i="1"/>
  <c r="CS36" i="1"/>
  <c r="CX36" i="1"/>
  <c r="CZ38" i="1"/>
  <c r="CV38" i="1"/>
  <c r="CR38" i="1"/>
  <c r="CW38" i="1"/>
  <c r="CS38" i="1"/>
  <c r="CX38" i="1"/>
  <c r="CZ39" i="1"/>
  <c r="CV39" i="1"/>
  <c r="CR39" i="1"/>
  <c r="CW39" i="1"/>
  <c r="CS39" i="1"/>
  <c r="CX39" i="1"/>
  <c r="CZ41" i="1"/>
  <c r="CV41" i="1"/>
  <c r="CR41" i="1"/>
  <c r="CW41" i="1"/>
  <c r="CS41" i="1"/>
  <c r="CX41" i="1"/>
  <c r="CZ43" i="1"/>
  <c r="CV43" i="1"/>
  <c r="CR43" i="1"/>
  <c r="CW43" i="1"/>
  <c r="CS43" i="1"/>
  <c r="CX43" i="1"/>
  <c r="CZ46" i="1"/>
  <c r="CV46" i="1"/>
  <c r="CR46" i="1"/>
  <c r="CW46" i="1"/>
  <c r="CS46" i="1"/>
  <c r="CT11" i="1"/>
  <c r="CT13" i="1"/>
  <c r="CT15" i="1"/>
  <c r="CT16" i="1"/>
  <c r="CT17" i="1"/>
  <c r="CT18" i="1"/>
  <c r="CT19" i="1"/>
  <c r="CT21" i="1"/>
  <c r="CT22" i="1"/>
  <c r="CT24" i="1"/>
  <c r="CT25" i="1"/>
  <c r="CT26" i="1"/>
  <c r="CT27" i="1"/>
  <c r="CT28" i="1"/>
  <c r="CT29" i="1"/>
  <c r="CT30" i="1"/>
  <c r="CT31" i="1"/>
  <c r="CT32" i="1"/>
  <c r="CT35" i="1"/>
  <c r="CT36" i="1"/>
  <c r="CT37" i="1"/>
  <c r="CT38" i="1"/>
  <c r="CT40" i="1"/>
  <c r="CT41" i="1"/>
  <c r="CT42" i="1"/>
  <c r="CT43" i="1"/>
  <c r="CT44" i="1"/>
  <c r="CT45" i="1"/>
  <c r="CT46" i="1"/>
  <c r="CT47" i="1"/>
  <c r="CT49" i="1"/>
  <c r="CT53" i="1"/>
  <c r="CT54" i="1"/>
  <c r="CT55" i="1"/>
  <c r="CO57" i="1"/>
  <c r="CK57" i="1"/>
  <c r="CG57" i="1"/>
  <c r="CL57" i="1"/>
  <c r="CH57" i="1"/>
  <c r="CM57" i="1"/>
  <c r="CI59" i="1"/>
  <c r="CN4" i="1"/>
  <c r="CJ4" i="1"/>
  <c r="CF4" i="1"/>
  <c r="CK4" i="1"/>
  <c r="CZ4" i="1"/>
  <c r="CV4" i="1"/>
  <c r="CR4" i="1"/>
  <c r="CU4" i="1"/>
  <c r="CN6" i="1"/>
  <c r="CJ6" i="1"/>
  <c r="CF6" i="1"/>
  <c r="CK6" i="1"/>
  <c r="CZ6" i="1"/>
  <c r="CV6" i="1"/>
  <c r="CR6" i="1"/>
  <c r="CU6" i="1"/>
  <c r="CN8" i="1"/>
  <c r="CJ8" i="1"/>
  <c r="CF8" i="1"/>
  <c r="CK8" i="1"/>
  <c r="CZ8" i="1"/>
  <c r="CV8" i="1"/>
  <c r="CR8" i="1"/>
  <c r="CU8" i="1"/>
  <c r="CN10" i="1"/>
  <c r="CJ10" i="1"/>
  <c r="CF10" i="1"/>
  <c r="CO10" i="1"/>
  <c r="CK10" i="1"/>
  <c r="CG10" i="1"/>
  <c r="CM10" i="1"/>
  <c r="CU10" i="1"/>
  <c r="CN11" i="1"/>
  <c r="CJ11" i="1"/>
  <c r="CF11" i="1"/>
  <c r="CO11" i="1"/>
  <c r="CK11" i="1"/>
  <c r="CG11" i="1"/>
  <c r="CM11" i="1"/>
  <c r="CU11" i="1"/>
  <c r="CN12" i="1"/>
  <c r="CJ12" i="1"/>
  <c r="CF12" i="1"/>
  <c r="CO12" i="1"/>
  <c r="CK12" i="1"/>
  <c r="CG12" i="1"/>
  <c r="CM12" i="1"/>
  <c r="CU12" i="1"/>
  <c r="CN13" i="1"/>
  <c r="CJ13" i="1"/>
  <c r="CF13" i="1"/>
  <c r="CO13" i="1"/>
  <c r="CK13" i="1"/>
  <c r="CG13" i="1"/>
  <c r="CM13" i="1"/>
  <c r="CU13" i="1"/>
  <c r="CN14" i="1"/>
  <c r="CJ14" i="1"/>
  <c r="CF14" i="1"/>
  <c r="CO14" i="1"/>
  <c r="CK14" i="1"/>
  <c r="CG14" i="1"/>
  <c r="CM14" i="1"/>
  <c r="CU14" i="1"/>
  <c r="CN15" i="1"/>
  <c r="CJ15" i="1"/>
  <c r="CF15" i="1"/>
  <c r="CO15" i="1"/>
  <c r="CK15" i="1"/>
  <c r="CG15" i="1"/>
  <c r="CM15" i="1"/>
  <c r="CU15" i="1"/>
  <c r="CN16" i="1"/>
  <c r="CJ16" i="1"/>
  <c r="CF16" i="1"/>
  <c r="CO16" i="1"/>
  <c r="CK16" i="1"/>
  <c r="CG16" i="1"/>
  <c r="CM16" i="1"/>
  <c r="CU16" i="1"/>
  <c r="CN17" i="1"/>
  <c r="CJ17" i="1"/>
  <c r="CF17" i="1"/>
  <c r="CO17" i="1"/>
  <c r="CK17" i="1"/>
  <c r="CG17" i="1"/>
  <c r="CM17" i="1"/>
  <c r="CU17" i="1"/>
  <c r="CN18" i="1"/>
  <c r="CJ18" i="1"/>
  <c r="CF18" i="1"/>
  <c r="CO18" i="1"/>
  <c r="CK18" i="1"/>
  <c r="CG18" i="1"/>
  <c r="CM18" i="1"/>
  <c r="CU18" i="1"/>
  <c r="CN19" i="1"/>
  <c r="CJ19" i="1"/>
  <c r="CF19" i="1"/>
  <c r="CO19" i="1"/>
  <c r="CK19" i="1"/>
  <c r="CG19" i="1"/>
  <c r="CM19" i="1"/>
  <c r="CU19" i="1"/>
  <c r="CN20" i="1"/>
  <c r="CJ20" i="1"/>
  <c r="CF20" i="1"/>
  <c r="CO20" i="1"/>
  <c r="CK20" i="1"/>
  <c r="CG20" i="1"/>
  <c r="CM20" i="1"/>
  <c r="CU20" i="1"/>
  <c r="CN21" i="1"/>
  <c r="CJ21" i="1"/>
  <c r="CF21" i="1"/>
  <c r="CO21" i="1"/>
  <c r="CK21" i="1"/>
  <c r="CG21" i="1"/>
  <c r="CM21" i="1"/>
  <c r="CU21" i="1"/>
  <c r="CN22" i="1"/>
  <c r="CJ22" i="1"/>
  <c r="CF22" i="1"/>
  <c r="CO22" i="1"/>
  <c r="CK22" i="1"/>
  <c r="CG22" i="1"/>
  <c r="CM22" i="1"/>
  <c r="CU22" i="1"/>
  <c r="CN23" i="1"/>
  <c r="CJ23" i="1"/>
  <c r="CF23" i="1"/>
  <c r="CO23" i="1"/>
  <c r="CK23" i="1"/>
  <c r="CG23" i="1"/>
  <c r="CM23" i="1"/>
  <c r="CU23" i="1"/>
  <c r="CN24" i="1"/>
  <c r="CJ24" i="1"/>
  <c r="CF24" i="1"/>
  <c r="CO24" i="1"/>
  <c r="CK24" i="1"/>
  <c r="CG24" i="1"/>
  <c r="CM24" i="1"/>
  <c r="CU24" i="1"/>
  <c r="CN25" i="1"/>
  <c r="CJ25" i="1"/>
  <c r="CF25" i="1"/>
  <c r="CO25" i="1"/>
  <c r="CK25" i="1"/>
  <c r="CG25" i="1"/>
  <c r="CM25" i="1"/>
  <c r="CU25" i="1"/>
  <c r="CN26" i="1"/>
  <c r="CJ26" i="1"/>
  <c r="CF26" i="1"/>
  <c r="CO26" i="1"/>
  <c r="CK26" i="1"/>
  <c r="CG26" i="1"/>
  <c r="CM26" i="1"/>
  <c r="CU26" i="1"/>
  <c r="CN27" i="1"/>
  <c r="CJ27" i="1"/>
  <c r="CF27" i="1"/>
  <c r="CO27" i="1"/>
  <c r="CK27" i="1"/>
  <c r="CG27" i="1"/>
  <c r="CM27" i="1"/>
  <c r="CU27" i="1"/>
  <c r="CN28" i="1"/>
  <c r="CJ28" i="1"/>
  <c r="CF28" i="1"/>
  <c r="CO28" i="1"/>
  <c r="CK28" i="1"/>
  <c r="CG28" i="1"/>
  <c r="CM28" i="1"/>
  <c r="CU28" i="1"/>
  <c r="CN29" i="1"/>
  <c r="CJ29" i="1"/>
  <c r="CF29" i="1"/>
  <c r="CO29" i="1"/>
  <c r="CK29" i="1"/>
  <c r="CG29" i="1"/>
  <c r="CM29" i="1"/>
  <c r="CU29" i="1"/>
  <c r="CN30" i="1"/>
  <c r="CJ30" i="1"/>
  <c r="CF30" i="1"/>
  <c r="CO30" i="1"/>
  <c r="CK30" i="1"/>
  <c r="CG30" i="1"/>
  <c r="CM30" i="1"/>
  <c r="CU30" i="1"/>
  <c r="CN31" i="1"/>
  <c r="CJ31" i="1"/>
  <c r="CF31" i="1"/>
  <c r="CO31" i="1"/>
  <c r="CK31" i="1"/>
  <c r="CG31" i="1"/>
  <c r="CM31" i="1"/>
  <c r="CU31" i="1"/>
  <c r="CN32" i="1"/>
  <c r="CJ32" i="1"/>
  <c r="CF32" i="1"/>
  <c r="CO32" i="1"/>
  <c r="CK32" i="1"/>
  <c r="CG32" i="1"/>
  <c r="CM32" i="1"/>
  <c r="CU32" i="1"/>
  <c r="CN33" i="1"/>
  <c r="CJ33" i="1"/>
  <c r="CF33" i="1"/>
  <c r="CO33" i="1"/>
  <c r="CK33" i="1"/>
  <c r="CG33" i="1"/>
  <c r="CM33" i="1"/>
  <c r="CU33" i="1"/>
  <c r="CN34" i="1"/>
  <c r="CJ34" i="1"/>
  <c r="CF34" i="1"/>
  <c r="CO34" i="1"/>
  <c r="CK34" i="1"/>
  <c r="CG34" i="1"/>
  <c r="CM34" i="1"/>
  <c r="CU34" i="1"/>
  <c r="CN35" i="1"/>
  <c r="CJ35" i="1"/>
  <c r="CF35" i="1"/>
  <c r="CO35" i="1"/>
  <c r="CK35" i="1"/>
  <c r="CG35" i="1"/>
  <c r="CM35" i="1"/>
  <c r="CU35" i="1"/>
  <c r="CN36" i="1"/>
  <c r="CJ36" i="1"/>
  <c r="CF36" i="1"/>
  <c r="CO36" i="1"/>
  <c r="CK36" i="1"/>
  <c r="CG36" i="1"/>
  <c r="CM36" i="1"/>
  <c r="CU36" i="1"/>
  <c r="CN37" i="1"/>
  <c r="CJ37" i="1"/>
  <c r="CF37" i="1"/>
  <c r="CO37" i="1"/>
  <c r="CK37" i="1"/>
  <c r="CG37" i="1"/>
  <c r="CM37" i="1"/>
  <c r="CU37" i="1"/>
  <c r="CN38" i="1"/>
  <c r="CJ38" i="1"/>
  <c r="CF38" i="1"/>
  <c r="CO38" i="1"/>
  <c r="CK38" i="1"/>
  <c r="CG38" i="1"/>
  <c r="CM38" i="1"/>
  <c r="CU38" i="1"/>
  <c r="CN39" i="1"/>
  <c r="CJ39" i="1"/>
  <c r="CF39" i="1"/>
  <c r="CO39" i="1"/>
  <c r="CK39" i="1"/>
  <c r="CG39" i="1"/>
  <c r="CM39" i="1"/>
  <c r="CU39" i="1"/>
  <c r="CN40" i="1"/>
  <c r="CJ40" i="1"/>
  <c r="CF40" i="1"/>
  <c r="CO40" i="1"/>
  <c r="CK40" i="1"/>
  <c r="CG40" i="1"/>
  <c r="CM40" i="1"/>
  <c r="CU40" i="1"/>
  <c r="CN41" i="1"/>
  <c r="CJ41" i="1"/>
  <c r="CF41" i="1"/>
  <c r="CO41" i="1"/>
  <c r="CK41" i="1"/>
  <c r="CG41" i="1"/>
  <c r="CM41" i="1"/>
  <c r="CU41" i="1"/>
  <c r="CN42" i="1"/>
  <c r="CJ42" i="1"/>
  <c r="CF42" i="1"/>
  <c r="CO42" i="1"/>
  <c r="CK42" i="1"/>
  <c r="CG42" i="1"/>
  <c r="CM42" i="1"/>
  <c r="CU42" i="1"/>
  <c r="CN43" i="1"/>
  <c r="CJ43" i="1"/>
  <c r="CF43" i="1"/>
  <c r="CO43" i="1"/>
  <c r="CK43" i="1"/>
  <c r="CG43" i="1"/>
  <c r="CM43" i="1"/>
  <c r="CU43" i="1"/>
  <c r="CN44" i="1"/>
  <c r="CJ44" i="1"/>
  <c r="CF44" i="1"/>
  <c r="CO44" i="1"/>
  <c r="CK44" i="1"/>
  <c r="CG44" i="1"/>
  <c r="CM44" i="1"/>
  <c r="CU44" i="1"/>
  <c r="CN45" i="1"/>
  <c r="CJ45" i="1"/>
  <c r="CF45" i="1"/>
  <c r="CO45" i="1"/>
  <c r="CK45" i="1"/>
  <c r="CG45" i="1"/>
  <c r="CM45" i="1"/>
  <c r="CU45" i="1"/>
  <c r="CN46" i="1"/>
  <c r="CJ46" i="1"/>
  <c r="CF46" i="1"/>
  <c r="CO46" i="1"/>
  <c r="CK46" i="1"/>
  <c r="CG46" i="1"/>
  <c r="CM46" i="1"/>
  <c r="CU46" i="1"/>
  <c r="CN47" i="1"/>
  <c r="CJ47" i="1"/>
  <c r="CF47" i="1"/>
  <c r="CO47" i="1"/>
  <c r="CK47" i="1"/>
  <c r="CG47" i="1"/>
  <c r="CM47" i="1"/>
  <c r="CU47" i="1"/>
  <c r="CN48" i="1"/>
  <c r="CJ48" i="1"/>
  <c r="CF48" i="1"/>
  <c r="CO48" i="1"/>
  <c r="CK48" i="1"/>
  <c r="CG48" i="1"/>
  <c r="CM48" i="1"/>
  <c r="CU48" i="1"/>
  <c r="CN49" i="1"/>
  <c r="CJ49" i="1"/>
  <c r="CF49" i="1"/>
  <c r="CO49" i="1"/>
  <c r="CK49" i="1"/>
  <c r="CG49" i="1"/>
  <c r="CM49" i="1"/>
  <c r="CU49" i="1"/>
  <c r="CN50" i="1"/>
  <c r="CJ50" i="1"/>
  <c r="CF50" i="1"/>
  <c r="CO50" i="1"/>
  <c r="CK50" i="1"/>
  <c r="CG50" i="1"/>
  <c r="CM50" i="1"/>
  <c r="CU50" i="1"/>
  <c r="CN51" i="1"/>
  <c r="CJ51" i="1"/>
  <c r="CF51" i="1"/>
  <c r="CO51" i="1"/>
  <c r="CK51" i="1"/>
  <c r="CG51" i="1"/>
  <c r="CM51" i="1"/>
  <c r="CU51" i="1"/>
  <c r="CN52" i="1"/>
  <c r="CJ52" i="1"/>
  <c r="CF52" i="1"/>
  <c r="CO52" i="1"/>
  <c r="CK52" i="1"/>
  <c r="CG52" i="1"/>
  <c r="CM52" i="1"/>
  <c r="CU52" i="1"/>
  <c r="CN53" i="1"/>
  <c r="CJ53" i="1"/>
  <c r="CF53" i="1"/>
  <c r="CO53" i="1"/>
  <c r="CK53" i="1"/>
  <c r="CG53" i="1"/>
  <c r="CM53" i="1"/>
  <c r="CU53" i="1"/>
  <c r="CN54" i="1"/>
  <c r="CJ54" i="1"/>
  <c r="CF54" i="1"/>
  <c r="CO54" i="1"/>
  <c r="CK54" i="1"/>
  <c r="CG54" i="1"/>
  <c r="CM54" i="1"/>
  <c r="CU54" i="1"/>
  <c r="CN55" i="1"/>
  <c r="CJ55" i="1"/>
  <c r="CF55" i="1"/>
  <c r="CO55" i="1"/>
  <c r="CK55" i="1"/>
  <c r="CG55" i="1"/>
  <c r="CM55" i="1"/>
  <c r="CU55" i="1"/>
  <c r="CN56" i="1"/>
  <c r="CJ56" i="1"/>
  <c r="CF56" i="1"/>
  <c r="CO56" i="1"/>
  <c r="CK56" i="1"/>
  <c r="CG56" i="1"/>
  <c r="CM56" i="1"/>
  <c r="CU56" i="1"/>
  <c r="CF57" i="1"/>
  <c r="CN57" i="1"/>
  <c r="CO58" i="1"/>
  <c r="CK58" i="1"/>
  <c r="CG58" i="1"/>
  <c r="CL58" i="1"/>
  <c r="CH58" i="1"/>
  <c r="CM58" i="1"/>
  <c r="CJ59" i="1"/>
  <c r="CY61" i="1"/>
  <c r="CU61" i="1"/>
  <c r="CQ61" i="1"/>
  <c r="CZ61" i="1"/>
  <c r="CV61" i="1"/>
  <c r="CR61" i="1"/>
  <c r="CX61" i="1"/>
  <c r="CQ62" i="1"/>
  <c r="CY62" i="1"/>
  <c r="CJ63" i="1"/>
  <c r="CW66" i="1"/>
  <c r="CH67" i="1"/>
  <c r="CZ67" i="1"/>
  <c r="CV67" i="1"/>
  <c r="CR67" i="1"/>
  <c r="CW67" i="1"/>
  <c r="CS67" i="1"/>
  <c r="CX67" i="1"/>
  <c r="CF69" i="1"/>
  <c r="CN69" i="1"/>
  <c r="CO70" i="1"/>
  <c r="CK70" i="1"/>
  <c r="CG70" i="1"/>
  <c r="CL70" i="1"/>
  <c r="CH70" i="1"/>
  <c r="CM70" i="1"/>
  <c r="CJ71" i="1"/>
  <c r="CY73" i="1"/>
  <c r="CU73" i="1"/>
  <c r="CQ73" i="1"/>
  <c r="CZ73" i="1"/>
  <c r="CV73" i="1"/>
  <c r="CR73" i="1"/>
  <c r="CX73" i="1"/>
  <c r="CQ74" i="1"/>
  <c r="CY74" i="1"/>
  <c r="CQ75" i="1"/>
  <c r="CY75" i="1"/>
  <c r="CQ76" i="1"/>
  <c r="CY76" i="1"/>
  <c r="CJ77" i="1"/>
  <c r="CY79" i="1"/>
  <c r="CU79" i="1"/>
  <c r="CQ79" i="1"/>
  <c r="CZ79" i="1"/>
  <c r="CV79" i="1"/>
  <c r="CR79" i="1"/>
  <c r="CX79" i="1"/>
  <c r="CQ80" i="1"/>
  <c r="CY80" i="1"/>
  <c r="CJ81" i="1"/>
  <c r="CY83" i="1"/>
  <c r="CU83" i="1"/>
  <c r="CQ83" i="1"/>
  <c r="CZ83" i="1"/>
  <c r="CV83" i="1"/>
  <c r="CR83" i="1"/>
  <c r="CX83" i="1"/>
  <c r="CQ84" i="1"/>
  <c r="CY84" i="1"/>
  <c r="CJ85" i="1"/>
  <c r="AU89" i="1"/>
  <c r="CN90" i="1"/>
  <c r="CJ90" i="1"/>
  <c r="CF90" i="1"/>
  <c r="CO90" i="1"/>
  <c r="CK90" i="1"/>
  <c r="CG90" i="1"/>
  <c r="CM90" i="1"/>
  <c r="CU90" i="1"/>
  <c r="AU93" i="1"/>
  <c r="CZ93" i="1"/>
  <c r="CV93" i="1"/>
  <c r="CR93" i="1"/>
  <c r="CY93" i="1"/>
  <c r="CU93" i="1"/>
  <c r="CQ93" i="1"/>
  <c r="CW93" i="1"/>
  <c r="CS93" i="1"/>
  <c r="CI94" i="1"/>
  <c r="CJ98" i="1"/>
  <c r="CV111" i="1"/>
  <c r="AU113" i="1"/>
  <c r="CY115" i="1"/>
  <c r="CU115" i="1"/>
  <c r="CQ115" i="1"/>
  <c r="CX115" i="1"/>
  <c r="CS115" i="1"/>
  <c r="CW115" i="1"/>
  <c r="CR115" i="1"/>
  <c r="CZ115" i="1"/>
  <c r="CT115" i="1"/>
  <c r="CT57" i="1"/>
  <c r="CX57" i="1"/>
  <c r="CT58" i="1"/>
  <c r="CX58" i="1"/>
  <c r="CT59" i="1"/>
  <c r="CX59" i="1"/>
  <c r="CI60" i="1"/>
  <c r="CM60" i="1"/>
  <c r="CT63" i="1"/>
  <c r="CX63" i="1"/>
  <c r="CI64" i="1"/>
  <c r="CM64" i="1"/>
  <c r="CI65" i="1"/>
  <c r="CM65" i="1"/>
  <c r="CT68" i="1"/>
  <c r="CX68" i="1"/>
  <c r="CT69" i="1"/>
  <c r="CX69" i="1"/>
  <c r="CT70" i="1"/>
  <c r="CX70" i="1"/>
  <c r="CT71" i="1"/>
  <c r="CX71" i="1"/>
  <c r="CI72" i="1"/>
  <c r="CM72" i="1"/>
  <c r="CT77" i="1"/>
  <c r="CX77" i="1"/>
  <c r="CI78" i="1"/>
  <c r="CM78" i="1"/>
  <c r="CT81" i="1"/>
  <c r="CX81" i="1"/>
  <c r="CI82" i="1"/>
  <c r="CM82" i="1"/>
  <c r="CT85" i="1"/>
  <c r="CX85" i="1"/>
  <c r="CT86" i="1"/>
  <c r="CX86" i="1"/>
  <c r="CI87" i="1"/>
  <c r="CM87" i="1"/>
  <c r="CI88" i="1"/>
  <c r="CM88" i="1"/>
  <c r="CG91" i="1"/>
  <c r="CK91" i="1"/>
  <c r="CO91" i="1"/>
  <c r="CG92" i="1"/>
  <c r="CK92" i="1"/>
  <c r="CO92" i="1"/>
  <c r="CG93" i="1"/>
  <c r="CK93" i="1"/>
  <c r="CO93" i="1"/>
  <c r="CT94" i="1"/>
  <c r="CX94" i="1"/>
  <c r="CT95" i="1"/>
  <c r="CY95" i="1"/>
  <c r="CG97" i="1"/>
  <c r="CL99" i="1"/>
  <c r="CH99" i="1"/>
  <c r="CJ99" i="1"/>
  <c r="CO99" i="1"/>
  <c r="CG101" i="1"/>
  <c r="CL103" i="1"/>
  <c r="CH103" i="1"/>
  <c r="CJ103" i="1"/>
  <c r="CO103" i="1"/>
  <c r="CG105" i="1"/>
  <c r="CY108" i="1"/>
  <c r="CU108" i="1"/>
  <c r="CQ108" i="1"/>
  <c r="CV108" i="1"/>
  <c r="CR109" i="1"/>
  <c r="CS110" i="1"/>
  <c r="CY112" i="1"/>
  <c r="CU112" i="1"/>
  <c r="CQ112" i="1"/>
  <c r="CV112" i="1"/>
  <c r="CR113" i="1"/>
  <c r="CS114" i="1"/>
  <c r="CX114" i="1"/>
  <c r="CY116" i="1"/>
  <c r="CU116" i="1"/>
  <c r="CQ116" i="1"/>
  <c r="CV116" i="1"/>
  <c r="CR117" i="1"/>
  <c r="CS118" i="1"/>
  <c r="CT119" i="1"/>
  <c r="CY120" i="1"/>
  <c r="CU120" i="1"/>
  <c r="CQ120" i="1"/>
  <c r="CV120" i="1"/>
  <c r="CT180" i="1"/>
  <c r="CT181" i="1"/>
  <c r="CT182" i="1"/>
  <c r="CT183" i="1"/>
  <c r="CT184" i="1"/>
  <c r="CY119" i="1"/>
  <c r="CU119" i="1"/>
  <c r="CQ119" i="1"/>
  <c r="CV119" i="1"/>
  <c r="CN127" i="1"/>
  <c r="CJ127" i="1"/>
  <c r="CF127" i="1"/>
  <c r="CO127" i="1"/>
  <c r="CK127" i="1"/>
  <c r="CG127" i="1"/>
  <c r="CM127" i="1"/>
  <c r="CN128" i="1"/>
  <c r="CJ128" i="1"/>
  <c r="CF128" i="1"/>
  <c r="CO128" i="1"/>
  <c r="CK128" i="1"/>
  <c r="CG128" i="1"/>
  <c r="CM128" i="1"/>
  <c r="CN129" i="1"/>
  <c r="CJ129" i="1"/>
  <c r="CF129" i="1"/>
  <c r="CO129" i="1"/>
  <c r="CK129" i="1"/>
  <c r="CG129" i="1"/>
  <c r="CM129" i="1"/>
  <c r="CN130" i="1"/>
  <c r="CJ130" i="1"/>
  <c r="CF130" i="1"/>
  <c r="CO130" i="1"/>
  <c r="CK130" i="1"/>
  <c r="CG130" i="1"/>
  <c r="CM130" i="1"/>
  <c r="CN131" i="1"/>
  <c r="CJ131" i="1"/>
  <c r="CF131" i="1"/>
  <c r="CO131" i="1"/>
  <c r="CK131" i="1"/>
  <c r="CG131" i="1"/>
  <c r="CM131" i="1"/>
  <c r="CN132" i="1"/>
  <c r="CJ132" i="1"/>
  <c r="CF132" i="1"/>
  <c r="CO132" i="1"/>
  <c r="CK132" i="1"/>
  <c r="CG132" i="1"/>
  <c r="CM132" i="1"/>
  <c r="CN133" i="1"/>
  <c r="CJ133" i="1"/>
  <c r="CF133" i="1"/>
  <c r="CO133" i="1"/>
  <c r="CK133" i="1"/>
  <c r="CG133" i="1"/>
  <c r="CM133" i="1"/>
  <c r="CN134" i="1"/>
  <c r="CJ134" i="1"/>
  <c r="CF134" i="1"/>
  <c r="CO134" i="1"/>
  <c r="CK134" i="1"/>
  <c r="CG134" i="1"/>
  <c r="CM134" i="1"/>
  <c r="CN135" i="1"/>
  <c r="CJ135" i="1"/>
  <c r="CF135" i="1"/>
  <c r="CO135" i="1"/>
  <c r="CK135" i="1"/>
  <c r="CG135" i="1"/>
  <c r="CM135" i="1"/>
  <c r="CN136" i="1"/>
  <c r="CJ136" i="1"/>
  <c r="CF136" i="1"/>
  <c r="CO136" i="1"/>
  <c r="CK136" i="1"/>
  <c r="CG136" i="1"/>
  <c r="CM136" i="1"/>
  <c r="CN137" i="1"/>
  <c r="CJ137" i="1"/>
  <c r="CF137" i="1"/>
  <c r="CO137" i="1"/>
  <c r="CK137" i="1"/>
  <c r="CG137" i="1"/>
  <c r="CM137" i="1"/>
  <c r="CN138" i="1"/>
  <c r="CJ138" i="1"/>
  <c r="CF138" i="1"/>
  <c r="CO138" i="1"/>
  <c r="CK138" i="1"/>
  <c r="CG138" i="1"/>
  <c r="CM138" i="1"/>
  <c r="CN139" i="1"/>
  <c r="CJ139" i="1"/>
  <c r="CF139" i="1"/>
  <c r="CO139" i="1"/>
  <c r="CK139" i="1"/>
  <c r="CG139" i="1"/>
  <c r="CM139" i="1"/>
  <c r="CN140" i="1"/>
  <c r="CJ140" i="1"/>
  <c r="CF140" i="1"/>
  <c r="CO140" i="1"/>
  <c r="CK140" i="1"/>
  <c r="CG140" i="1"/>
  <c r="CM140" i="1"/>
  <c r="CN141" i="1"/>
  <c r="CJ141" i="1"/>
  <c r="CF141" i="1"/>
  <c r="CO141" i="1"/>
  <c r="CK141" i="1"/>
  <c r="CG141" i="1"/>
  <c r="CM141" i="1"/>
  <c r="CN142" i="1"/>
  <c r="CJ142" i="1"/>
  <c r="CF142" i="1"/>
  <c r="CO142" i="1"/>
  <c r="CK142" i="1"/>
  <c r="CG142" i="1"/>
  <c r="CM142" i="1"/>
  <c r="CN143" i="1"/>
  <c r="CJ143" i="1"/>
  <c r="CF143" i="1"/>
  <c r="CO143" i="1"/>
  <c r="CK143" i="1"/>
  <c r="CG143" i="1"/>
  <c r="CM143" i="1"/>
  <c r="CN144" i="1"/>
  <c r="CJ144" i="1"/>
  <c r="CF144" i="1"/>
  <c r="CO144" i="1"/>
  <c r="CK144" i="1"/>
  <c r="CG144" i="1"/>
  <c r="CM144" i="1"/>
  <c r="CN145" i="1"/>
  <c r="CJ145" i="1"/>
  <c r="CF145" i="1"/>
  <c r="CO145" i="1"/>
  <c r="CK145" i="1"/>
  <c r="CG145" i="1"/>
  <c r="CM145" i="1"/>
  <c r="CN146" i="1"/>
  <c r="CJ146" i="1"/>
  <c r="CF146" i="1"/>
  <c r="CO146" i="1"/>
  <c r="CK146" i="1"/>
  <c r="CG146" i="1"/>
  <c r="CM146" i="1"/>
  <c r="CN147" i="1"/>
  <c r="CJ147" i="1"/>
  <c r="CF147" i="1"/>
  <c r="CO147" i="1"/>
  <c r="CK147" i="1"/>
  <c r="CG147" i="1"/>
  <c r="CM147" i="1"/>
  <c r="CN148" i="1"/>
  <c r="CJ148" i="1"/>
  <c r="CF148" i="1"/>
  <c r="CO148" i="1"/>
  <c r="CK148" i="1"/>
  <c r="CG148" i="1"/>
  <c r="CM148" i="1"/>
  <c r="CN149" i="1"/>
  <c r="CJ149" i="1"/>
  <c r="CF149" i="1"/>
  <c r="CO149" i="1"/>
  <c r="CK149" i="1"/>
  <c r="CG149" i="1"/>
  <c r="CM149" i="1"/>
  <c r="CN150" i="1"/>
  <c r="CJ150" i="1"/>
  <c r="CF150" i="1"/>
  <c r="CO150" i="1"/>
  <c r="CK150" i="1"/>
  <c r="CG150" i="1"/>
  <c r="CM150" i="1"/>
  <c r="CN151" i="1"/>
  <c r="CJ151" i="1"/>
  <c r="CF151" i="1"/>
  <c r="CO151" i="1"/>
  <c r="CK151" i="1"/>
  <c r="CG151" i="1"/>
  <c r="CM151" i="1"/>
  <c r="CN152" i="1"/>
  <c r="CJ152" i="1"/>
  <c r="CF152" i="1"/>
  <c r="CO152" i="1"/>
  <c r="CK152" i="1"/>
  <c r="CG152" i="1"/>
  <c r="CM152" i="1"/>
  <c r="CN153" i="1"/>
  <c r="CJ153" i="1"/>
  <c r="CF153" i="1"/>
  <c r="CO153" i="1"/>
  <c r="CK153" i="1"/>
  <c r="CG153" i="1"/>
  <c r="CM153" i="1"/>
  <c r="CN154" i="1"/>
  <c r="CJ154" i="1"/>
  <c r="CF154" i="1"/>
  <c r="CO154" i="1"/>
  <c r="CK154" i="1"/>
  <c r="CG154" i="1"/>
  <c r="CM154" i="1"/>
  <c r="CN155" i="1"/>
  <c r="CJ155" i="1"/>
  <c r="CF155" i="1"/>
  <c r="CO155" i="1"/>
  <c r="CK155" i="1"/>
  <c r="CG155" i="1"/>
  <c r="CM155" i="1"/>
  <c r="CN156" i="1"/>
  <c r="CJ156" i="1"/>
  <c r="CF156" i="1"/>
  <c r="CO156" i="1"/>
  <c r="CK156" i="1"/>
  <c r="CG156" i="1"/>
  <c r="CM156" i="1"/>
  <c r="CN157" i="1"/>
  <c r="CJ157" i="1"/>
  <c r="CF157" i="1"/>
  <c r="CO157" i="1"/>
  <c r="CK157" i="1"/>
  <c r="CG157" i="1"/>
  <c r="CM157" i="1"/>
  <c r="CN158" i="1"/>
  <c r="CJ158" i="1"/>
  <c r="CF158" i="1"/>
  <c r="CO158" i="1"/>
  <c r="CK158" i="1"/>
  <c r="CG158" i="1"/>
  <c r="CM158" i="1"/>
  <c r="CN159" i="1"/>
  <c r="CJ159" i="1"/>
  <c r="CF159" i="1"/>
  <c r="CO159" i="1"/>
  <c r="CK159" i="1"/>
  <c r="CG159" i="1"/>
  <c r="CM159" i="1"/>
  <c r="CN160" i="1"/>
  <c r="CJ160" i="1"/>
  <c r="CF160" i="1"/>
  <c r="CO160" i="1"/>
  <c r="CK160" i="1"/>
  <c r="CG160" i="1"/>
  <c r="CM160" i="1"/>
  <c r="CN161" i="1"/>
  <c r="CJ161" i="1"/>
  <c r="CF161" i="1"/>
  <c r="CO161" i="1"/>
  <c r="CK161" i="1"/>
  <c r="CG161" i="1"/>
  <c r="CM161" i="1"/>
  <c r="CN162" i="1"/>
  <c r="CJ162" i="1"/>
  <c r="CF162" i="1"/>
  <c r="CO162" i="1"/>
  <c r="CK162" i="1"/>
  <c r="CG162" i="1"/>
  <c r="CM162" i="1"/>
  <c r="CN163" i="1"/>
  <c r="CJ163" i="1"/>
  <c r="CF163" i="1"/>
  <c r="CO163" i="1"/>
  <c r="CK163" i="1"/>
  <c r="CG163" i="1"/>
  <c r="CM163" i="1"/>
  <c r="CN164" i="1"/>
  <c r="CJ164" i="1"/>
  <c r="CF164" i="1"/>
  <c r="CO164" i="1"/>
  <c r="CK164" i="1"/>
  <c r="CG164" i="1"/>
  <c r="CM164" i="1"/>
  <c r="CN165" i="1"/>
  <c r="CJ165" i="1"/>
  <c r="CF165" i="1"/>
  <c r="CO165" i="1"/>
  <c r="CK165" i="1"/>
  <c r="CG165" i="1"/>
  <c r="CM165" i="1"/>
  <c r="CN166" i="1"/>
  <c r="CJ166" i="1"/>
  <c r="CF166" i="1"/>
  <c r="CO166" i="1"/>
  <c r="CK166" i="1"/>
  <c r="CG166" i="1"/>
  <c r="CM166" i="1"/>
  <c r="CN167" i="1"/>
  <c r="CJ167" i="1"/>
  <c r="CF167" i="1"/>
  <c r="CO167" i="1"/>
  <c r="CK167" i="1"/>
  <c r="CG167" i="1"/>
  <c r="CM167" i="1"/>
  <c r="CN168" i="1"/>
  <c r="CJ168" i="1"/>
  <c r="CF168" i="1"/>
  <c r="CO168" i="1"/>
  <c r="CK168" i="1"/>
  <c r="CG168" i="1"/>
  <c r="CM168" i="1"/>
  <c r="CN169" i="1"/>
  <c r="CJ169" i="1"/>
  <c r="CF169" i="1"/>
  <c r="CO169" i="1"/>
  <c r="CK169" i="1"/>
  <c r="CG169" i="1"/>
  <c r="CM169" i="1"/>
  <c r="CN170" i="1"/>
  <c r="CJ170" i="1"/>
  <c r="CF170" i="1"/>
  <c r="CO170" i="1"/>
  <c r="CK170" i="1"/>
  <c r="CG170" i="1"/>
  <c r="CM170" i="1"/>
  <c r="CN171" i="1"/>
  <c r="CJ171" i="1"/>
  <c r="CF171" i="1"/>
  <c r="CO171" i="1"/>
  <c r="CK171" i="1"/>
  <c r="CG171" i="1"/>
  <c r="CM171" i="1"/>
  <c r="CN172" i="1"/>
  <c r="CJ172" i="1"/>
  <c r="CF172" i="1"/>
  <c r="CO172" i="1"/>
  <c r="CK172" i="1"/>
  <c r="CG172" i="1"/>
  <c r="CM172" i="1"/>
  <c r="CN173" i="1"/>
  <c r="CJ173" i="1"/>
  <c r="CF173" i="1"/>
  <c r="CO173" i="1"/>
  <c r="CK173" i="1"/>
  <c r="CG173" i="1"/>
  <c r="CM173" i="1"/>
  <c r="CN174" i="1"/>
  <c r="CJ174" i="1"/>
  <c r="CF174" i="1"/>
  <c r="CO174" i="1"/>
  <c r="CK174" i="1"/>
  <c r="CG174" i="1"/>
  <c r="CM174" i="1"/>
  <c r="CN175" i="1"/>
  <c r="CJ175" i="1"/>
  <c r="CF175" i="1"/>
  <c r="CO175" i="1"/>
  <c r="CK175" i="1"/>
  <c r="CG175" i="1"/>
  <c r="CM175" i="1"/>
  <c r="CN176" i="1"/>
  <c r="CJ176" i="1"/>
  <c r="CF176" i="1"/>
  <c r="CO176" i="1"/>
  <c r="CK176" i="1"/>
  <c r="CG176" i="1"/>
  <c r="CM176" i="1"/>
  <c r="CN177" i="1"/>
  <c r="CJ177" i="1"/>
  <c r="CF177" i="1"/>
  <c r="CO177" i="1"/>
  <c r="CK177" i="1"/>
  <c r="CG177" i="1"/>
  <c r="CM177" i="1"/>
  <c r="CN178" i="1"/>
  <c r="CJ178" i="1"/>
  <c r="CF178" i="1"/>
  <c r="CO178" i="1"/>
  <c r="CK178" i="1"/>
  <c r="CG178" i="1"/>
  <c r="CM178" i="1"/>
  <c r="CN179" i="1"/>
  <c r="CJ179" i="1"/>
  <c r="CF179" i="1"/>
  <c r="CO179" i="1"/>
  <c r="CK179" i="1"/>
  <c r="CG179" i="1"/>
  <c r="CM179" i="1"/>
  <c r="CN180" i="1"/>
  <c r="CJ180" i="1"/>
  <c r="CF180" i="1"/>
  <c r="CO180" i="1"/>
  <c r="CK180" i="1"/>
  <c r="CG180" i="1"/>
  <c r="CM180" i="1"/>
  <c r="CN181" i="1"/>
  <c r="CJ181" i="1"/>
  <c r="CF181" i="1"/>
  <c r="CO181" i="1"/>
  <c r="CK181" i="1"/>
  <c r="CG181" i="1"/>
  <c r="CM181" i="1"/>
  <c r="CN182" i="1"/>
  <c r="CJ182" i="1"/>
  <c r="CF182" i="1"/>
  <c r="CO182" i="1"/>
  <c r="CK182" i="1"/>
  <c r="CG182" i="1"/>
  <c r="CM182" i="1"/>
  <c r="CN183" i="1"/>
  <c r="CJ183" i="1"/>
  <c r="CF183" i="1"/>
  <c r="CO183" i="1"/>
  <c r="CK183" i="1"/>
  <c r="CG183" i="1"/>
  <c r="CM183" i="1"/>
  <c r="CN184" i="1"/>
  <c r="CJ184" i="1"/>
  <c r="CF184" i="1"/>
  <c r="CO184" i="1"/>
  <c r="CK184" i="1"/>
  <c r="CG184" i="1"/>
  <c r="CM184" i="1"/>
  <c r="CL195" i="1"/>
  <c r="CH195" i="1"/>
  <c r="CK195" i="1"/>
  <c r="CF195" i="1"/>
  <c r="CN195" i="1"/>
  <c r="CI195" i="1"/>
  <c r="CM195" i="1"/>
  <c r="CG195" i="1"/>
  <c r="CI91" i="1"/>
  <c r="CM91" i="1"/>
  <c r="CI93" i="1"/>
  <c r="CM93" i="1"/>
  <c r="CL97" i="1"/>
  <c r="CH97" i="1"/>
  <c r="CJ97" i="1"/>
  <c r="CO97" i="1"/>
  <c r="CY110" i="1"/>
  <c r="CU110" i="1"/>
  <c r="CQ110" i="1"/>
  <c r="CV110" i="1"/>
  <c r="CY118" i="1"/>
  <c r="CU118" i="1"/>
  <c r="CQ118" i="1"/>
  <c r="CV118" i="1"/>
  <c r="CR119" i="1"/>
  <c r="CW119" i="1"/>
  <c r="CH127" i="1"/>
  <c r="CZ127" i="1"/>
  <c r="CV127" i="1"/>
  <c r="CR127" i="1"/>
  <c r="CW127" i="1"/>
  <c r="CS127" i="1"/>
  <c r="CX127" i="1"/>
  <c r="CH128" i="1"/>
  <c r="CZ128" i="1"/>
  <c r="CV128" i="1"/>
  <c r="CR128" i="1"/>
  <c r="CW128" i="1"/>
  <c r="CS128" i="1"/>
  <c r="CX128" i="1"/>
  <c r="CH129" i="1"/>
  <c r="CZ129" i="1"/>
  <c r="CV129" i="1"/>
  <c r="CR129" i="1"/>
  <c r="CW129" i="1"/>
  <c r="CS129" i="1"/>
  <c r="CX129" i="1"/>
  <c r="CH130" i="1"/>
  <c r="CZ130" i="1"/>
  <c r="CV130" i="1"/>
  <c r="CR130" i="1"/>
  <c r="CW130" i="1"/>
  <c r="CS130" i="1"/>
  <c r="CX130" i="1"/>
  <c r="CH131" i="1"/>
  <c r="CZ131" i="1"/>
  <c r="CV131" i="1"/>
  <c r="CR131" i="1"/>
  <c r="CW131" i="1"/>
  <c r="CS131" i="1"/>
  <c r="CX131" i="1"/>
  <c r="CH132" i="1"/>
  <c r="CZ132" i="1"/>
  <c r="CV132" i="1"/>
  <c r="CR132" i="1"/>
  <c r="CW132" i="1"/>
  <c r="CS132" i="1"/>
  <c r="CX132" i="1"/>
  <c r="CH133" i="1"/>
  <c r="CZ133" i="1"/>
  <c r="CV133" i="1"/>
  <c r="CR133" i="1"/>
  <c r="CW133" i="1"/>
  <c r="CS133" i="1"/>
  <c r="CX133" i="1"/>
  <c r="CH134" i="1"/>
  <c r="CZ134" i="1"/>
  <c r="CV134" i="1"/>
  <c r="CR134" i="1"/>
  <c r="CW134" i="1"/>
  <c r="CS134" i="1"/>
  <c r="CX134" i="1"/>
  <c r="CH135" i="1"/>
  <c r="CZ135" i="1"/>
  <c r="CV135" i="1"/>
  <c r="CR135" i="1"/>
  <c r="CW135" i="1"/>
  <c r="CS135" i="1"/>
  <c r="CX135" i="1"/>
  <c r="CH136" i="1"/>
  <c r="CZ136" i="1"/>
  <c r="CV136" i="1"/>
  <c r="CR136" i="1"/>
  <c r="CW136" i="1"/>
  <c r="CS136" i="1"/>
  <c r="CX136" i="1"/>
  <c r="CH137" i="1"/>
  <c r="CZ137" i="1"/>
  <c r="CV137" i="1"/>
  <c r="CR137" i="1"/>
  <c r="CW137" i="1"/>
  <c r="CS137" i="1"/>
  <c r="CX137" i="1"/>
  <c r="CH138" i="1"/>
  <c r="CZ138" i="1"/>
  <c r="CV138" i="1"/>
  <c r="CR138" i="1"/>
  <c r="CW138" i="1"/>
  <c r="CS138" i="1"/>
  <c r="CX138" i="1"/>
  <c r="CH139" i="1"/>
  <c r="CZ139" i="1"/>
  <c r="CV139" i="1"/>
  <c r="CR139" i="1"/>
  <c r="CW139" i="1"/>
  <c r="CS139" i="1"/>
  <c r="CX139" i="1"/>
  <c r="CH140" i="1"/>
  <c r="CZ140" i="1"/>
  <c r="CV140" i="1"/>
  <c r="CR140" i="1"/>
  <c r="CW140" i="1"/>
  <c r="CS140" i="1"/>
  <c r="CX140" i="1"/>
  <c r="CH141" i="1"/>
  <c r="CZ141" i="1"/>
  <c r="CV141" i="1"/>
  <c r="CR141" i="1"/>
  <c r="CW141" i="1"/>
  <c r="CS141" i="1"/>
  <c r="CX141" i="1"/>
  <c r="CH142" i="1"/>
  <c r="CZ142" i="1"/>
  <c r="CV142" i="1"/>
  <c r="CR142" i="1"/>
  <c r="CW142" i="1"/>
  <c r="CS142" i="1"/>
  <c r="CX142" i="1"/>
  <c r="CH143" i="1"/>
  <c r="CZ143" i="1"/>
  <c r="CV143" i="1"/>
  <c r="CR143" i="1"/>
  <c r="CW143" i="1"/>
  <c r="CS143" i="1"/>
  <c r="CX143" i="1"/>
  <c r="CH144" i="1"/>
  <c r="CZ144" i="1"/>
  <c r="CV144" i="1"/>
  <c r="CR144" i="1"/>
  <c r="CW144" i="1"/>
  <c r="CS144" i="1"/>
  <c r="CX144" i="1"/>
  <c r="CH145" i="1"/>
  <c r="CZ145" i="1"/>
  <c r="CV145" i="1"/>
  <c r="CR145" i="1"/>
  <c r="CW145" i="1"/>
  <c r="CS145" i="1"/>
  <c r="CX145" i="1"/>
  <c r="CH146" i="1"/>
  <c r="CZ146" i="1"/>
  <c r="CV146" i="1"/>
  <c r="CR146" i="1"/>
  <c r="CW146" i="1"/>
  <c r="CS146" i="1"/>
  <c r="CX146" i="1"/>
  <c r="CH147" i="1"/>
  <c r="CZ147" i="1"/>
  <c r="CV147" i="1"/>
  <c r="CR147" i="1"/>
  <c r="CW147" i="1"/>
  <c r="CS147" i="1"/>
  <c r="CX147" i="1"/>
  <c r="CH148" i="1"/>
  <c r="CZ148" i="1"/>
  <c r="CV148" i="1"/>
  <c r="CR148" i="1"/>
  <c r="CW148" i="1"/>
  <c r="CS148" i="1"/>
  <c r="CX148" i="1"/>
  <c r="CH149" i="1"/>
  <c r="CZ149" i="1"/>
  <c r="CV149" i="1"/>
  <c r="CR149" i="1"/>
  <c r="CW149" i="1"/>
  <c r="CS149" i="1"/>
  <c r="CX149" i="1"/>
  <c r="CH150" i="1"/>
  <c r="CZ150" i="1"/>
  <c r="CV150" i="1"/>
  <c r="CR150" i="1"/>
  <c r="CW150" i="1"/>
  <c r="CS150" i="1"/>
  <c r="CX150" i="1"/>
  <c r="CH151" i="1"/>
  <c r="CZ151" i="1"/>
  <c r="CV151" i="1"/>
  <c r="CR151" i="1"/>
  <c r="CW151" i="1"/>
  <c r="CS151" i="1"/>
  <c r="CX151" i="1"/>
  <c r="CH152" i="1"/>
  <c r="CZ152" i="1"/>
  <c r="CV152" i="1"/>
  <c r="CR152" i="1"/>
  <c r="CW152" i="1"/>
  <c r="CS152" i="1"/>
  <c r="CX152" i="1"/>
  <c r="CH153" i="1"/>
  <c r="CZ153" i="1"/>
  <c r="CV153" i="1"/>
  <c r="CR153" i="1"/>
  <c r="CW153" i="1"/>
  <c r="CS153" i="1"/>
  <c r="CX153" i="1"/>
  <c r="CH154" i="1"/>
  <c r="CZ154" i="1"/>
  <c r="CV154" i="1"/>
  <c r="CR154" i="1"/>
  <c r="CW154" i="1"/>
  <c r="CS154" i="1"/>
  <c r="CX154" i="1"/>
  <c r="CH155" i="1"/>
  <c r="CZ155" i="1"/>
  <c r="CV155" i="1"/>
  <c r="CR155" i="1"/>
  <c r="CW155" i="1"/>
  <c r="CS155" i="1"/>
  <c r="CX155" i="1"/>
  <c r="CH156" i="1"/>
  <c r="CZ156" i="1"/>
  <c r="CV156" i="1"/>
  <c r="CR156" i="1"/>
  <c r="CW156" i="1"/>
  <c r="CS156" i="1"/>
  <c r="CX156" i="1"/>
  <c r="CH157" i="1"/>
  <c r="CZ157" i="1"/>
  <c r="CV157" i="1"/>
  <c r="CR157" i="1"/>
  <c r="CW157" i="1"/>
  <c r="CS157" i="1"/>
  <c r="CX157" i="1"/>
  <c r="CH158" i="1"/>
  <c r="CZ158" i="1"/>
  <c r="CV158" i="1"/>
  <c r="CR158" i="1"/>
  <c r="CW158" i="1"/>
  <c r="CS158" i="1"/>
  <c r="CX158" i="1"/>
  <c r="CH159" i="1"/>
  <c r="CZ159" i="1"/>
  <c r="CV159" i="1"/>
  <c r="CR159" i="1"/>
  <c r="CW159" i="1"/>
  <c r="CS159" i="1"/>
  <c r="CX159" i="1"/>
  <c r="CH160" i="1"/>
  <c r="CZ160" i="1"/>
  <c r="CV160" i="1"/>
  <c r="CR160" i="1"/>
  <c r="CW160" i="1"/>
  <c r="CS160" i="1"/>
  <c r="CX160" i="1"/>
  <c r="CH161" i="1"/>
  <c r="CZ161" i="1"/>
  <c r="CV161" i="1"/>
  <c r="CR161" i="1"/>
  <c r="CW161" i="1"/>
  <c r="CS161" i="1"/>
  <c r="CX161" i="1"/>
  <c r="CH162" i="1"/>
  <c r="CZ162" i="1"/>
  <c r="CV162" i="1"/>
  <c r="CR162" i="1"/>
  <c r="CW162" i="1"/>
  <c r="CS162" i="1"/>
  <c r="CX162" i="1"/>
  <c r="CH163" i="1"/>
  <c r="CZ163" i="1"/>
  <c r="CV163" i="1"/>
  <c r="CR163" i="1"/>
  <c r="CW163" i="1"/>
  <c r="CS163" i="1"/>
  <c r="CX163" i="1"/>
  <c r="CH164" i="1"/>
  <c r="CZ164" i="1"/>
  <c r="CV164" i="1"/>
  <c r="CR164" i="1"/>
  <c r="CW164" i="1"/>
  <c r="CS164" i="1"/>
  <c r="CX164" i="1"/>
  <c r="CH165" i="1"/>
  <c r="CZ165" i="1"/>
  <c r="CV165" i="1"/>
  <c r="CR165" i="1"/>
  <c r="CW165" i="1"/>
  <c r="CS165" i="1"/>
  <c r="CX165" i="1"/>
  <c r="CH166" i="1"/>
  <c r="CZ166" i="1"/>
  <c r="CV166" i="1"/>
  <c r="CR166" i="1"/>
  <c r="CW166" i="1"/>
  <c r="CS166" i="1"/>
  <c r="CX166" i="1"/>
  <c r="CH167" i="1"/>
  <c r="CZ167" i="1"/>
  <c r="CV167" i="1"/>
  <c r="CR167" i="1"/>
  <c r="CW167" i="1"/>
  <c r="CS167" i="1"/>
  <c r="CX167" i="1"/>
  <c r="CH168" i="1"/>
  <c r="CZ168" i="1"/>
  <c r="CV168" i="1"/>
  <c r="CR168" i="1"/>
  <c r="CW168" i="1"/>
  <c r="CS168" i="1"/>
  <c r="CX168" i="1"/>
  <c r="CH169" i="1"/>
  <c r="CZ169" i="1"/>
  <c r="CV169" i="1"/>
  <c r="CR169" i="1"/>
  <c r="CW169" i="1"/>
  <c r="CS169" i="1"/>
  <c r="CX169" i="1"/>
  <c r="CH170" i="1"/>
  <c r="CZ170" i="1"/>
  <c r="CV170" i="1"/>
  <c r="CR170" i="1"/>
  <c r="CW170" i="1"/>
  <c r="CS170" i="1"/>
  <c r="CX170" i="1"/>
  <c r="CH171" i="1"/>
  <c r="CZ171" i="1"/>
  <c r="CV171" i="1"/>
  <c r="CR171" i="1"/>
  <c r="CW171" i="1"/>
  <c r="CS171" i="1"/>
  <c r="CX171" i="1"/>
  <c r="CH172" i="1"/>
  <c r="CZ172" i="1"/>
  <c r="CV172" i="1"/>
  <c r="CR172" i="1"/>
  <c r="CW172" i="1"/>
  <c r="CS172" i="1"/>
  <c r="CX172" i="1"/>
  <c r="CH173" i="1"/>
  <c r="CZ173" i="1"/>
  <c r="CV173" i="1"/>
  <c r="CR173" i="1"/>
  <c r="CW173" i="1"/>
  <c r="CS173" i="1"/>
  <c r="CX173" i="1"/>
  <c r="CH174" i="1"/>
  <c r="CZ174" i="1"/>
  <c r="CV174" i="1"/>
  <c r="CR174" i="1"/>
  <c r="CW174" i="1"/>
  <c r="CS174" i="1"/>
  <c r="CX174" i="1"/>
  <c r="CH175" i="1"/>
  <c r="CZ175" i="1"/>
  <c r="CV175" i="1"/>
  <c r="CR175" i="1"/>
  <c r="CW175" i="1"/>
  <c r="CS175" i="1"/>
  <c r="CX175" i="1"/>
  <c r="CH176" i="1"/>
  <c r="CZ176" i="1"/>
  <c r="CV176" i="1"/>
  <c r="CR176" i="1"/>
  <c r="CW176" i="1"/>
  <c r="CS176" i="1"/>
  <c r="CX176" i="1"/>
  <c r="CH177" i="1"/>
  <c r="CZ177" i="1"/>
  <c r="CV177" i="1"/>
  <c r="CR177" i="1"/>
  <c r="CW177" i="1"/>
  <c r="CS177" i="1"/>
  <c r="CX177" i="1"/>
  <c r="CH178" i="1"/>
  <c r="CZ178" i="1"/>
  <c r="CV178" i="1"/>
  <c r="CR178" i="1"/>
  <c r="CW178" i="1"/>
  <c r="CS178" i="1"/>
  <c r="CX178" i="1"/>
  <c r="CH179" i="1"/>
  <c r="CZ179" i="1"/>
  <c r="CV179" i="1"/>
  <c r="CR179" i="1"/>
  <c r="CW179" i="1"/>
  <c r="CS179" i="1"/>
  <c r="CX179" i="1"/>
  <c r="CH180" i="1"/>
  <c r="CZ180" i="1"/>
  <c r="CV180" i="1"/>
  <c r="CR180" i="1"/>
  <c r="CW180" i="1"/>
  <c r="CS180" i="1"/>
  <c r="CX180" i="1"/>
  <c r="CH181" i="1"/>
  <c r="CZ181" i="1"/>
  <c r="CV181" i="1"/>
  <c r="CR181" i="1"/>
  <c r="CW181" i="1"/>
  <c r="CS181" i="1"/>
  <c r="CX181" i="1"/>
  <c r="CH182" i="1"/>
  <c r="CZ182" i="1"/>
  <c r="CV182" i="1"/>
  <c r="CR182" i="1"/>
  <c r="CW182" i="1"/>
  <c r="CS182" i="1"/>
  <c r="CX182" i="1"/>
  <c r="CH183" i="1"/>
  <c r="CZ183" i="1"/>
  <c r="CV183" i="1"/>
  <c r="CR183" i="1"/>
  <c r="CW183" i="1"/>
  <c r="CS183" i="1"/>
  <c r="CX183" i="1"/>
  <c r="CH184" i="1"/>
  <c r="CX184" i="1"/>
  <c r="CV184" i="1"/>
  <c r="CR184" i="1"/>
  <c r="CW184" i="1"/>
  <c r="CS184" i="1"/>
  <c r="CY184" i="1"/>
  <c r="CL191" i="1"/>
  <c r="CH191" i="1"/>
  <c r="CK191" i="1"/>
  <c r="CF191" i="1"/>
  <c r="CN191" i="1"/>
  <c r="CI191" i="1"/>
  <c r="CM191" i="1"/>
  <c r="CG191" i="1"/>
  <c r="CI92" i="1"/>
  <c r="CM92" i="1"/>
  <c r="CL101" i="1"/>
  <c r="CH101" i="1"/>
  <c r="CJ101" i="1"/>
  <c r="CO101" i="1"/>
  <c r="CL105" i="1"/>
  <c r="CH105" i="1"/>
  <c r="CJ105" i="1"/>
  <c r="CO105" i="1"/>
  <c r="CY114" i="1"/>
  <c r="CU114" i="1"/>
  <c r="CQ114" i="1"/>
  <c r="CS57" i="1"/>
  <c r="CS58" i="1"/>
  <c r="CS59" i="1"/>
  <c r="CH60" i="1"/>
  <c r="CT60" i="1"/>
  <c r="CI61" i="1"/>
  <c r="CS63" i="1"/>
  <c r="CH64" i="1"/>
  <c r="CT64" i="1"/>
  <c r="CH65" i="1"/>
  <c r="CT65" i="1"/>
  <c r="CI66" i="1"/>
  <c r="CS68" i="1"/>
  <c r="CS69" i="1"/>
  <c r="CS70" i="1"/>
  <c r="CS71" i="1"/>
  <c r="CH72" i="1"/>
  <c r="CT72" i="1"/>
  <c r="CI73" i="1"/>
  <c r="CS77" i="1"/>
  <c r="CH78" i="1"/>
  <c r="CT78" i="1"/>
  <c r="CI79" i="1"/>
  <c r="CS81" i="1"/>
  <c r="CH82" i="1"/>
  <c r="CT82" i="1"/>
  <c r="CI83" i="1"/>
  <c r="CS85" i="1"/>
  <c r="CS86" i="1"/>
  <c r="CH87" i="1"/>
  <c r="CT87" i="1"/>
  <c r="CH88" i="1"/>
  <c r="CT88" i="1"/>
  <c r="CI89" i="1"/>
  <c r="CF91" i="1"/>
  <c r="CJ91" i="1"/>
  <c r="CF92" i="1"/>
  <c r="CJ92" i="1"/>
  <c r="CF93" i="1"/>
  <c r="CJ93" i="1"/>
  <c r="CS94" i="1"/>
  <c r="CS95" i="1"/>
  <c r="CW95" i="1"/>
  <c r="CL96" i="1"/>
  <c r="CH96" i="1"/>
  <c r="CJ96" i="1"/>
  <c r="CO96" i="1"/>
  <c r="CF97" i="1"/>
  <c r="CK97" i="1"/>
  <c r="CI99" i="1"/>
  <c r="CN99" i="1"/>
  <c r="CL100" i="1"/>
  <c r="CH100" i="1"/>
  <c r="CJ100" i="1"/>
  <c r="CO100" i="1"/>
  <c r="CF101" i="1"/>
  <c r="CK101" i="1"/>
  <c r="CI103" i="1"/>
  <c r="CN103" i="1"/>
  <c r="CL104" i="1"/>
  <c r="CH104" i="1"/>
  <c r="CJ104" i="1"/>
  <c r="CO104" i="1"/>
  <c r="CF105" i="1"/>
  <c r="CK105" i="1"/>
  <c r="CT108" i="1"/>
  <c r="CZ108" i="1"/>
  <c r="CY109" i="1"/>
  <c r="CU109" i="1"/>
  <c r="CQ109" i="1"/>
  <c r="CV109" i="1"/>
  <c r="CR110" i="1"/>
  <c r="CW110" i="1"/>
  <c r="CT112" i="1"/>
  <c r="CZ112" i="1"/>
  <c r="CY113" i="1"/>
  <c r="CU113" i="1"/>
  <c r="CQ113" i="1"/>
  <c r="CV113" i="1"/>
  <c r="CR114" i="1"/>
  <c r="CW114" i="1"/>
  <c r="CT116" i="1"/>
  <c r="CZ116" i="1"/>
  <c r="CY117" i="1"/>
  <c r="CU117" i="1"/>
  <c r="CQ117" i="1"/>
  <c r="CV117" i="1"/>
  <c r="CR118" i="1"/>
  <c r="CW118" i="1"/>
  <c r="CS119" i="1"/>
  <c r="CX119" i="1"/>
  <c r="CT120" i="1"/>
  <c r="CZ120" i="1"/>
  <c r="CY121" i="1"/>
  <c r="CU121" i="1"/>
  <c r="CQ121" i="1"/>
  <c r="CZ121" i="1"/>
  <c r="CV121" i="1"/>
  <c r="CR121" i="1"/>
  <c r="CX121" i="1"/>
  <c r="CY122" i="1"/>
  <c r="CU122" i="1"/>
  <c r="CQ122" i="1"/>
  <c r="CZ122" i="1"/>
  <c r="CV122" i="1"/>
  <c r="CR122" i="1"/>
  <c r="CX122" i="1"/>
  <c r="CY123" i="1"/>
  <c r="CU123" i="1"/>
  <c r="CQ123" i="1"/>
  <c r="CZ123" i="1"/>
  <c r="CV123" i="1"/>
  <c r="CR123" i="1"/>
  <c r="CX123" i="1"/>
  <c r="CY124" i="1"/>
  <c r="CU124" i="1"/>
  <c r="CQ124" i="1"/>
  <c r="CZ124" i="1"/>
  <c r="CV124" i="1"/>
  <c r="CR124" i="1"/>
  <c r="CX124" i="1"/>
  <c r="CY125" i="1"/>
  <c r="CU125" i="1"/>
  <c r="CQ125" i="1"/>
  <c r="CZ125" i="1"/>
  <c r="CV125" i="1"/>
  <c r="CR125" i="1"/>
  <c r="CX125" i="1"/>
  <c r="CY126" i="1"/>
  <c r="CU126" i="1"/>
  <c r="CQ126" i="1"/>
  <c r="CZ126" i="1"/>
  <c r="CV126" i="1"/>
  <c r="CR126" i="1"/>
  <c r="CX126" i="1"/>
  <c r="CI127" i="1"/>
  <c r="CQ127" i="1"/>
  <c r="CY127" i="1"/>
  <c r="CI128" i="1"/>
  <c r="CQ128" i="1"/>
  <c r="CY128" i="1"/>
  <c r="CI129" i="1"/>
  <c r="CQ129" i="1"/>
  <c r="CY129" i="1"/>
  <c r="CI130" i="1"/>
  <c r="CQ130" i="1"/>
  <c r="CY130" i="1"/>
  <c r="CI131" i="1"/>
  <c r="CQ131" i="1"/>
  <c r="CY131" i="1"/>
  <c r="CI132" i="1"/>
  <c r="CQ132" i="1"/>
  <c r="CY132" i="1"/>
  <c r="CI133" i="1"/>
  <c r="CQ133" i="1"/>
  <c r="CY133" i="1"/>
  <c r="CI134" i="1"/>
  <c r="CQ134" i="1"/>
  <c r="CY134" i="1"/>
  <c r="CI135" i="1"/>
  <c r="CQ135" i="1"/>
  <c r="CY135" i="1"/>
  <c r="CI136" i="1"/>
  <c r="CQ136" i="1"/>
  <c r="CY136" i="1"/>
  <c r="CI137" i="1"/>
  <c r="CQ137" i="1"/>
  <c r="CY137" i="1"/>
  <c r="CI138" i="1"/>
  <c r="CQ138" i="1"/>
  <c r="CY138" i="1"/>
  <c r="CI139" i="1"/>
  <c r="CQ139" i="1"/>
  <c r="CY139" i="1"/>
  <c r="CI140" i="1"/>
  <c r="CQ140" i="1"/>
  <c r="CY140" i="1"/>
  <c r="CI141" i="1"/>
  <c r="CQ141" i="1"/>
  <c r="CY141" i="1"/>
  <c r="CI142" i="1"/>
  <c r="CQ142" i="1"/>
  <c r="CY142" i="1"/>
  <c r="CI143" i="1"/>
  <c r="CQ143" i="1"/>
  <c r="CY143" i="1"/>
  <c r="CI144" i="1"/>
  <c r="CQ144" i="1"/>
  <c r="CY144" i="1"/>
  <c r="CI145" i="1"/>
  <c r="CQ145" i="1"/>
  <c r="CY145" i="1"/>
  <c r="CI146" i="1"/>
  <c r="CQ146" i="1"/>
  <c r="CY146" i="1"/>
  <c r="CI147" i="1"/>
  <c r="CQ147" i="1"/>
  <c r="CY147" i="1"/>
  <c r="CI148" i="1"/>
  <c r="CQ148" i="1"/>
  <c r="CY148" i="1"/>
  <c r="CI149" i="1"/>
  <c r="CQ149" i="1"/>
  <c r="CY149" i="1"/>
  <c r="CI150" i="1"/>
  <c r="CQ150" i="1"/>
  <c r="CY150" i="1"/>
  <c r="CI151" i="1"/>
  <c r="CQ151" i="1"/>
  <c r="CY151" i="1"/>
  <c r="CI152" i="1"/>
  <c r="CQ152" i="1"/>
  <c r="CY152" i="1"/>
  <c r="CI153" i="1"/>
  <c r="CQ153" i="1"/>
  <c r="CY153" i="1"/>
  <c r="CI154" i="1"/>
  <c r="CQ154" i="1"/>
  <c r="CY154" i="1"/>
  <c r="CI155" i="1"/>
  <c r="CQ155" i="1"/>
  <c r="CY155" i="1"/>
  <c r="CI156" i="1"/>
  <c r="CQ156" i="1"/>
  <c r="CY156" i="1"/>
  <c r="CI157" i="1"/>
  <c r="CQ157" i="1"/>
  <c r="CY157" i="1"/>
  <c r="CI158" i="1"/>
  <c r="CQ158" i="1"/>
  <c r="CY158" i="1"/>
  <c r="CI159" i="1"/>
  <c r="CQ159" i="1"/>
  <c r="CY159" i="1"/>
  <c r="CI160" i="1"/>
  <c r="CQ160" i="1"/>
  <c r="CY160" i="1"/>
  <c r="CI161" i="1"/>
  <c r="CQ161" i="1"/>
  <c r="CY161" i="1"/>
  <c r="CI162" i="1"/>
  <c r="CQ162" i="1"/>
  <c r="CY162" i="1"/>
  <c r="CI163" i="1"/>
  <c r="CQ163" i="1"/>
  <c r="CY163" i="1"/>
  <c r="CI164" i="1"/>
  <c r="CQ164" i="1"/>
  <c r="CY164" i="1"/>
  <c r="CI165" i="1"/>
  <c r="CQ165" i="1"/>
  <c r="CY165" i="1"/>
  <c r="CI166" i="1"/>
  <c r="CQ166" i="1"/>
  <c r="CY166" i="1"/>
  <c r="CI167" i="1"/>
  <c r="CQ167" i="1"/>
  <c r="CY167" i="1"/>
  <c r="CI168" i="1"/>
  <c r="CQ168" i="1"/>
  <c r="CY168" i="1"/>
  <c r="CI169" i="1"/>
  <c r="CQ169" i="1"/>
  <c r="CY169" i="1"/>
  <c r="CI170" i="1"/>
  <c r="CQ170" i="1"/>
  <c r="CY170" i="1"/>
  <c r="CI171" i="1"/>
  <c r="CQ171" i="1"/>
  <c r="CY171" i="1"/>
  <c r="CI172" i="1"/>
  <c r="CQ172" i="1"/>
  <c r="CY172" i="1"/>
  <c r="CI173" i="1"/>
  <c r="CQ173" i="1"/>
  <c r="CY173" i="1"/>
  <c r="CI174" i="1"/>
  <c r="CQ174" i="1"/>
  <c r="CY174" i="1"/>
  <c r="CI175" i="1"/>
  <c r="CQ175" i="1"/>
  <c r="CY175" i="1"/>
  <c r="CI176" i="1"/>
  <c r="CQ176" i="1"/>
  <c r="CY176" i="1"/>
  <c r="CI177" i="1"/>
  <c r="CQ177" i="1"/>
  <c r="CY177" i="1"/>
  <c r="CI178" i="1"/>
  <c r="CQ178" i="1"/>
  <c r="CY178" i="1"/>
  <c r="CI179" i="1"/>
  <c r="CQ179" i="1"/>
  <c r="CY179" i="1"/>
  <c r="CI180" i="1"/>
  <c r="CQ180" i="1"/>
  <c r="CY180" i="1"/>
  <c r="CI181" i="1"/>
  <c r="CQ181" i="1"/>
  <c r="CY181" i="1"/>
  <c r="CI182" i="1"/>
  <c r="CQ182" i="1"/>
  <c r="CY182" i="1"/>
  <c r="CI183" i="1"/>
  <c r="CQ183" i="1"/>
  <c r="CY183" i="1"/>
  <c r="CI184" i="1"/>
  <c r="CQ184" i="1"/>
  <c r="CZ184" i="1"/>
  <c r="CL187" i="1"/>
  <c r="CH187" i="1"/>
  <c r="CK187" i="1"/>
  <c r="CF187" i="1"/>
  <c r="CN187" i="1"/>
  <c r="CI187" i="1"/>
  <c r="CM187" i="1"/>
  <c r="CG187" i="1"/>
  <c r="CJ191" i="1"/>
  <c r="CL185" i="1"/>
  <c r="CH185" i="1"/>
  <c r="CJ185" i="1"/>
  <c r="CO185" i="1"/>
  <c r="CI188" i="1"/>
  <c r="CL189" i="1"/>
  <c r="CH189" i="1"/>
  <c r="CJ189" i="1"/>
  <c r="CO189" i="1"/>
  <c r="CI192" i="1"/>
  <c r="CL193" i="1"/>
  <c r="CH193" i="1"/>
  <c r="CJ193" i="1"/>
  <c r="CO193" i="1"/>
  <c r="CI196" i="1"/>
  <c r="CL197" i="1"/>
  <c r="CH197" i="1"/>
  <c r="CJ197" i="1"/>
  <c r="CO197" i="1"/>
  <c r="CG199" i="1"/>
  <c r="CM199" i="1"/>
  <c r="CS200" i="1"/>
  <c r="CX200" i="1"/>
  <c r="CT201" i="1"/>
  <c r="CY202" i="1"/>
  <c r="CU202" i="1"/>
  <c r="CQ202" i="1"/>
  <c r="CV202" i="1"/>
  <c r="CS204" i="1"/>
  <c r="CX204" i="1"/>
  <c r="CT205" i="1"/>
  <c r="CY206" i="1"/>
  <c r="CU206" i="1"/>
  <c r="CQ206" i="1"/>
  <c r="CV206" i="1"/>
  <c r="CS208" i="1"/>
  <c r="CX208" i="1"/>
  <c r="CT209" i="1"/>
  <c r="CY210" i="1"/>
  <c r="CU210" i="1"/>
  <c r="CQ210" i="1"/>
  <c r="CV210" i="1"/>
  <c r="CN212" i="1"/>
  <c r="CJ212" i="1"/>
  <c r="CF212" i="1"/>
  <c r="CK212" i="1"/>
  <c r="CZ212" i="1"/>
  <c r="CV212" i="1"/>
  <c r="CR212" i="1"/>
  <c r="CU212" i="1"/>
  <c r="CH213" i="1"/>
  <c r="CM213" i="1"/>
  <c r="CS213" i="1"/>
  <c r="CX213" i="1"/>
  <c r="CN214" i="1"/>
  <c r="CJ214" i="1"/>
  <c r="CF214" i="1"/>
  <c r="CK214" i="1"/>
  <c r="CZ214" i="1"/>
  <c r="CV214" i="1"/>
  <c r="CR214" i="1"/>
  <c r="CU214" i="1"/>
  <c r="CH215" i="1"/>
  <c r="CM215" i="1"/>
  <c r="CS215" i="1"/>
  <c r="CX215" i="1"/>
  <c r="CN216" i="1"/>
  <c r="CJ216" i="1"/>
  <c r="CF216" i="1"/>
  <c r="CK216" i="1"/>
  <c r="CZ216" i="1"/>
  <c r="CV216" i="1"/>
  <c r="CR216" i="1"/>
  <c r="CU216" i="1"/>
  <c r="CH217" i="1"/>
  <c r="CM217" i="1"/>
  <c r="CS217" i="1"/>
  <c r="CX217" i="1"/>
  <c r="CN218" i="1"/>
  <c r="CJ218" i="1"/>
  <c r="CF218" i="1"/>
  <c r="CK218" i="1"/>
  <c r="CZ218" i="1"/>
  <c r="CV218" i="1"/>
  <c r="CR218" i="1"/>
  <c r="CU218" i="1"/>
  <c r="CH219" i="1"/>
  <c r="CM219" i="1"/>
  <c r="CS219" i="1"/>
  <c r="CX219" i="1"/>
  <c r="CN220" i="1"/>
  <c r="CJ220" i="1"/>
  <c r="CF220" i="1"/>
  <c r="CK220" i="1"/>
  <c r="CZ220" i="1"/>
  <c r="CV220" i="1"/>
  <c r="CR220" i="1"/>
  <c r="CU220" i="1"/>
  <c r="CH221" i="1"/>
  <c r="CM221" i="1"/>
  <c r="CS221" i="1"/>
  <c r="CX221" i="1"/>
  <c r="CN222" i="1"/>
  <c r="CJ222" i="1"/>
  <c r="CF222" i="1"/>
  <c r="CK222" i="1"/>
  <c r="CZ222" i="1"/>
  <c r="CV222" i="1"/>
  <c r="CR222" i="1"/>
  <c r="CU222" i="1"/>
  <c r="CH223" i="1"/>
  <c r="CY223" i="1"/>
  <c r="CU223" i="1"/>
  <c r="CQ223" i="1"/>
  <c r="CZ223" i="1"/>
  <c r="CV223" i="1"/>
  <c r="CR223" i="1"/>
  <c r="CX223" i="1"/>
  <c r="CT225" i="1"/>
  <c r="CY227" i="1"/>
  <c r="CU227" i="1"/>
  <c r="CQ227" i="1"/>
  <c r="CZ227" i="1"/>
  <c r="CV227" i="1"/>
  <c r="CR227" i="1"/>
  <c r="CX227" i="1"/>
  <c r="CT229" i="1"/>
  <c r="CY231" i="1"/>
  <c r="CU231" i="1"/>
  <c r="CQ231" i="1"/>
  <c r="CZ231" i="1"/>
  <c r="CV231" i="1"/>
  <c r="CR231" i="1"/>
  <c r="CX231" i="1"/>
  <c r="CT233" i="1"/>
  <c r="CY235" i="1"/>
  <c r="CU235" i="1"/>
  <c r="CQ235" i="1"/>
  <c r="CZ235" i="1"/>
  <c r="CV235" i="1"/>
  <c r="CR235" i="1"/>
  <c r="CX235" i="1"/>
  <c r="CT237" i="1"/>
  <c r="CY239" i="1"/>
  <c r="CU239" i="1"/>
  <c r="CQ239" i="1"/>
  <c r="CZ239" i="1"/>
  <c r="CV239" i="1"/>
  <c r="CR239" i="1"/>
  <c r="CX239" i="1"/>
  <c r="CT241" i="1"/>
  <c r="CY243" i="1"/>
  <c r="CU243" i="1"/>
  <c r="CQ243" i="1"/>
  <c r="CZ243" i="1"/>
  <c r="CV243" i="1"/>
  <c r="CR243" i="1"/>
  <c r="CX243" i="1"/>
  <c r="CT245" i="1"/>
  <c r="CY247" i="1"/>
  <c r="CU247" i="1"/>
  <c r="CQ247" i="1"/>
  <c r="CZ247" i="1"/>
  <c r="CV247" i="1"/>
  <c r="CR247" i="1"/>
  <c r="CX247" i="1"/>
  <c r="CT249" i="1"/>
  <c r="CN250" i="1"/>
  <c r="CJ250" i="1"/>
  <c r="CF250" i="1"/>
  <c r="CO250" i="1"/>
  <c r="CK250" i="1"/>
  <c r="CG250" i="1"/>
  <c r="CM250" i="1"/>
  <c r="CN251" i="1"/>
  <c r="CJ251" i="1"/>
  <c r="CF251" i="1"/>
  <c r="CO251" i="1"/>
  <c r="CK251" i="1"/>
  <c r="CG251" i="1"/>
  <c r="CM251" i="1"/>
  <c r="CL188" i="1"/>
  <c r="CH188" i="1"/>
  <c r="CJ188" i="1"/>
  <c r="CO188" i="1"/>
  <c r="CL192" i="1"/>
  <c r="CH192" i="1"/>
  <c r="CJ192" i="1"/>
  <c r="CO192" i="1"/>
  <c r="CL196" i="1"/>
  <c r="CH196" i="1"/>
  <c r="CJ196" i="1"/>
  <c r="CO196" i="1"/>
  <c r="CI199" i="1"/>
  <c r="CT200" i="1"/>
  <c r="CY201" i="1"/>
  <c r="CU201" i="1"/>
  <c r="CQ201" i="1"/>
  <c r="CV201" i="1"/>
  <c r="CT204" i="1"/>
  <c r="CY205" i="1"/>
  <c r="CU205" i="1"/>
  <c r="CQ205" i="1"/>
  <c r="CV205" i="1"/>
  <c r="CT208" i="1"/>
  <c r="CY209" i="1"/>
  <c r="CU209" i="1"/>
  <c r="CQ209" i="1"/>
  <c r="CV209" i="1"/>
  <c r="CI213" i="1"/>
  <c r="CT213" i="1"/>
  <c r="CI215" i="1"/>
  <c r="CT215" i="1"/>
  <c r="CI217" i="1"/>
  <c r="CT217" i="1"/>
  <c r="CI219" i="1"/>
  <c r="CT219" i="1"/>
  <c r="CI221" i="1"/>
  <c r="CT221" i="1"/>
  <c r="CY224" i="1"/>
  <c r="CU224" i="1"/>
  <c r="CQ224" i="1"/>
  <c r="CZ224" i="1"/>
  <c r="CV224" i="1"/>
  <c r="CR224" i="1"/>
  <c r="CX224" i="1"/>
  <c r="CY228" i="1"/>
  <c r="CU228" i="1"/>
  <c r="CQ228" i="1"/>
  <c r="CZ228" i="1"/>
  <c r="CV228" i="1"/>
  <c r="CR228" i="1"/>
  <c r="CX228" i="1"/>
  <c r="CY232" i="1"/>
  <c r="CU232" i="1"/>
  <c r="CQ232" i="1"/>
  <c r="CZ232" i="1"/>
  <c r="CV232" i="1"/>
  <c r="CR232" i="1"/>
  <c r="CX232" i="1"/>
  <c r="CY236" i="1"/>
  <c r="CU236" i="1"/>
  <c r="CQ236" i="1"/>
  <c r="CZ236" i="1"/>
  <c r="CV236" i="1"/>
  <c r="CR236" i="1"/>
  <c r="CX236" i="1"/>
  <c r="CY240" i="1"/>
  <c r="CU240" i="1"/>
  <c r="CQ240" i="1"/>
  <c r="CZ240" i="1"/>
  <c r="CV240" i="1"/>
  <c r="CR240" i="1"/>
  <c r="CX240" i="1"/>
  <c r="CY244" i="1"/>
  <c r="CU244" i="1"/>
  <c r="CQ244" i="1"/>
  <c r="CZ244" i="1"/>
  <c r="CV244" i="1"/>
  <c r="CR244" i="1"/>
  <c r="CX244" i="1"/>
  <c r="CY248" i="1"/>
  <c r="CU248" i="1"/>
  <c r="CQ248" i="1"/>
  <c r="CZ248" i="1"/>
  <c r="CV248" i="1"/>
  <c r="CR248" i="1"/>
  <c r="CX248" i="1"/>
  <c r="CZ250" i="1"/>
  <c r="CV250" i="1"/>
  <c r="CR250" i="1"/>
  <c r="CW250" i="1"/>
  <c r="CS250" i="1"/>
  <c r="CX250" i="1"/>
  <c r="CZ251" i="1"/>
  <c r="CV251" i="1"/>
  <c r="CR251" i="1"/>
  <c r="CW251" i="1"/>
  <c r="CS251" i="1"/>
  <c r="CX251" i="1"/>
  <c r="CL199" i="1"/>
  <c r="CH199" i="1"/>
  <c r="CJ199" i="1"/>
  <c r="CO199" i="1"/>
  <c r="CY200" i="1"/>
  <c r="CU200" i="1"/>
  <c r="CQ200" i="1"/>
  <c r="CV200" i="1"/>
  <c r="CY204" i="1"/>
  <c r="CU204" i="1"/>
  <c r="CQ204" i="1"/>
  <c r="CV204" i="1"/>
  <c r="CY208" i="1"/>
  <c r="CU208" i="1"/>
  <c r="CQ208" i="1"/>
  <c r="CV208" i="1"/>
  <c r="CN213" i="1"/>
  <c r="CJ213" i="1"/>
  <c r="CF213" i="1"/>
  <c r="CK213" i="1"/>
  <c r="CZ213" i="1"/>
  <c r="CV213" i="1"/>
  <c r="CR213" i="1"/>
  <c r="CU213" i="1"/>
  <c r="CN215" i="1"/>
  <c r="CJ215" i="1"/>
  <c r="CF215" i="1"/>
  <c r="CK215" i="1"/>
  <c r="CZ215" i="1"/>
  <c r="CV215" i="1"/>
  <c r="CR215" i="1"/>
  <c r="CU215" i="1"/>
  <c r="CN217" i="1"/>
  <c r="CJ217" i="1"/>
  <c r="CF217" i="1"/>
  <c r="CK217" i="1"/>
  <c r="CZ217" i="1"/>
  <c r="CV217" i="1"/>
  <c r="CR217" i="1"/>
  <c r="CU217" i="1"/>
  <c r="CN219" i="1"/>
  <c r="CJ219" i="1"/>
  <c r="CF219" i="1"/>
  <c r="CK219" i="1"/>
  <c r="CZ219" i="1"/>
  <c r="CV219" i="1"/>
  <c r="CR219" i="1"/>
  <c r="CU219" i="1"/>
  <c r="CN221" i="1"/>
  <c r="CJ221" i="1"/>
  <c r="CF221" i="1"/>
  <c r="CK221" i="1"/>
  <c r="CZ221" i="1"/>
  <c r="CV221" i="1"/>
  <c r="CR221" i="1"/>
  <c r="CU221" i="1"/>
  <c r="CM223" i="1"/>
  <c r="CI223" i="1"/>
  <c r="CN223" i="1"/>
  <c r="CJ223" i="1"/>
  <c r="CF223" i="1"/>
  <c r="CL223" i="1"/>
  <c r="CY225" i="1"/>
  <c r="CU225" i="1"/>
  <c r="CQ225" i="1"/>
  <c r="CZ225" i="1"/>
  <c r="CV225" i="1"/>
  <c r="CR225" i="1"/>
  <c r="CX225" i="1"/>
  <c r="CY229" i="1"/>
  <c r="CU229" i="1"/>
  <c r="CQ229" i="1"/>
  <c r="CZ229" i="1"/>
  <c r="CV229" i="1"/>
  <c r="CR229" i="1"/>
  <c r="CX229" i="1"/>
  <c r="CY233" i="1"/>
  <c r="CU233" i="1"/>
  <c r="CQ233" i="1"/>
  <c r="CZ233" i="1"/>
  <c r="CV233" i="1"/>
  <c r="CR233" i="1"/>
  <c r="CX233" i="1"/>
  <c r="CY237" i="1"/>
  <c r="CU237" i="1"/>
  <c r="CQ237" i="1"/>
  <c r="CZ237" i="1"/>
  <c r="CV237" i="1"/>
  <c r="CR237" i="1"/>
  <c r="CX237" i="1"/>
  <c r="CY241" i="1"/>
  <c r="CU241" i="1"/>
  <c r="CQ241" i="1"/>
  <c r="CZ241" i="1"/>
  <c r="CV241" i="1"/>
  <c r="CR241" i="1"/>
  <c r="CX241" i="1"/>
  <c r="CY245" i="1"/>
  <c r="CU245" i="1"/>
  <c r="CQ245" i="1"/>
  <c r="CZ245" i="1"/>
  <c r="CV245" i="1"/>
  <c r="CR245" i="1"/>
  <c r="CX245" i="1"/>
  <c r="CY249" i="1"/>
  <c r="CU249" i="1"/>
  <c r="CQ249" i="1"/>
  <c r="CZ249" i="1"/>
  <c r="CV249" i="1"/>
  <c r="CR249" i="1"/>
  <c r="CX249" i="1"/>
  <c r="CO253" i="1"/>
  <c r="CK253" i="1"/>
  <c r="CG253" i="1"/>
  <c r="CN253" i="1"/>
  <c r="CJ253" i="1"/>
  <c r="CF253" i="1"/>
  <c r="CL253" i="1"/>
  <c r="CH253" i="1"/>
  <c r="CO254" i="1"/>
  <c r="CK254" i="1"/>
  <c r="CG254" i="1"/>
  <c r="CN254" i="1"/>
  <c r="CJ254" i="1"/>
  <c r="CF254" i="1"/>
  <c r="CL254" i="1"/>
  <c r="CH254" i="1"/>
  <c r="CO255" i="1"/>
  <c r="CK255" i="1"/>
  <c r="CG255" i="1"/>
  <c r="CN255" i="1"/>
  <c r="CJ255" i="1"/>
  <c r="CF255" i="1"/>
  <c r="CL255" i="1"/>
  <c r="CH255" i="1"/>
  <c r="CO256" i="1"/>
  <c r="CK256" i="1"/>
  <c r="CG256" i="1"/>
  <c r="CN256" i="1"/>
  <c r="CJ256" i="1"/>
  <c r="CF256" i="1"/>
  <c r="CL256" i="1"/>
  <c r="CH256" i="1"/>
  <c r="CO257" i="1"/>
  <c r="CK257" i="1"/>
  <c r="CG257" i="1"/>
  <c r="CN257" i="1"/>
  <c r="CJ257" i="1"/>
  <c r="CF257" i="1"/>
  <c r="CL257" i="1"/>
  <c r="CH257" i="1"/>
  <c r="CO258" i="1"/>
  <c r="CK258" i="1"/>
  <c r="CG258" i="1"/>
  <c r="CN258" i="1"/>
  <c r="CJ258" i="1"/>
  <c r="CF258" i="1"/>
  <c r="CL258" i="1"/>
  <c r="CH258" i="1"/>
  <c r="CO259" i="1"/>
  <c r="CK259" i="1"/>
  <c r="CG259" i="1"/>
  <c r="CN259" i="1"/>
  <c r="CJ259" i="1"/>
  <c r="CF259" i="1"/>
  <c r="CL259" i="1"/>
  <c r="CH259" i="1"/>
  <c r="CO260" i="1"/>
  <c r="CK260" i="1"/>
  <c r="CG260" i="1"/>
  <c r="CN260" i="1"/>
  <c r="CJ260" i="1"/>
  <c r="CF260" i="1"/>
  <c r="CL260" i="1"/>
  <c r="CH260" i="1"/>
  <c r="CO261" i="1"/>
  <c r="CK261" i="1"/>
  <c r="CG261" i="1"/>
  <c r="CN261" i="1"/>
  <c r="CJ261" i="1"/>
  <c r="CF261" i="1"/>
  <c r="CL261" i="1"/>
  <c r="CH261" i="1"/>
  <c r="CO262" i="1"/>
  <c r="CK262" i="1"/>
  <c r="CG262" i="1"/>
  <c r="CN262" i="1"/>
  <c r="CJ262" i="1"/>
  <c r="CF262" i="1"/>
  <c r="CL262" i="1"/>
  <c r="CH262" i="1"/>
  <c r="CO263" i="1"/>
  <c r="CK263" i="1"/>
  <c r="CG263" i="1"/>
  <c r="CN263" i="1"/>
  <c r="CJ263" i="1"/>
  <c r="CF263" i="1"/>
  <c r="CL263" i="1"/>
  <c r="CH263" i="1"/>
  <c r="CO265" i="1"/>
  <c r="CK265" i="1"/>
  <c r="CG265" i="1"/>
  <c r="CN265" i="1"/>
  <c r="CJ265" i="1"/>
  <c r="CF265" i="1"/>
  <c r="CL265" i="1"/>
  <c r="CH265" i="1"/>
  <c r="CO266" i="1"/>
  <c r="CK266" i="1"/>
  <c r="CG266" i="1"/>
  <c r="CN266" i="1"/>
  <c r="CJ266" i="1"/>
  <c r="CF266" i="1"/>
  <c r="CL266" i="1"/>
  <c r="CH266" i="1"/>
  <c r="CO267" i="1"/>
  <c r="CK267" i="1"/>
  <c r="CG267" i="1"/>
  <c r="CN267" i="1"/>
  <c r="CJ267" i="1"/>
  <c r="CF267" i="1"/>
  <c r="CL267" i="1"/>
  <c r="CH267" i="1"/>
  <c r="CO268" i="1"/>
  <c r="CK268" i="1"/>
  <c r="CG268" i="1"/>
  <c r="CN268" i="1"/>
  <c r="CJ268" i="1"/>
  <c r="CF268" i="1"/>
  <c r="CL268" i="1"/>
  <c r="CH268" i="1"/>
  <c r="CO269" i="1"/>
  <c r="CK269" i="1"/>
  <c r="CG269" i="1"/>
  <c r="CN269" i="1"/>
  <c r="CJ269" i="1"/>
  <c r="CF269" i="1"/>
  <c r="CL269" i="1"/>
  <c r="CH269" i="1"/>
  <c r="CO270" i="1"/>
  <c r="CK270" i="1"/>
  <c r="CG270" i="1"/>
  <c r="CN270" i="1"/>
  <c r="CJ270" i="1"/>
  <c r="CF270" i="1"/>
  <c r="CL270" i="1"/>
  <c r="CH270" i="1"/>
  <c r="CO271" i="1"/>
  <c r="CK271" i="1"/>
  <c r="CG271" i="1"/>
  <c r="CN271" i="1"/>
  <c r="CJ271" i="1"/>
  <c r="CF271" i="1"/>
  <c r="CL271" i="1"/>
  <c r="CH271" i="1"/>
  <c r="CT96" i="1"/>
  <c r="CT97" i="1"/>
  <c r="CT98" i="1"/>
  <c r="CT99" i="1"/>
  <c r="CT100" i="1"/>
  <c r="CT101" i="1"/>
  <c r="CT102" i="1"/>
  <c r="CT103" i="1"/>
  <c r="CT104" i="1"/>
  <c r="CT105" i="1"/>
  <c r="CT106" i="1"/>
  <c r="CI107" i="1"/>
  <c r="CI108" i="1"/>
  <c r="CI109" i="1"/>
  <c r="CI110" i="1"/>
  <c r="CI111" i="1"/>
  <c r="CI112" i="1"/>
  <c r="CI113" i="1"/>
  <c r="CI114" i="1"/>
  <c r="CI115" i="1"/>
  <c r="CI116" i="1"/>
  <c r="CI117" i="1"/>
  <c r="CI118" i="1"/>
  <c r="CI119" i="1"/>
  <c r="CI120" i="1"/>
  <c r="CI121" i="1"/>
  <c r="CI122" i="1"/>
  <c r="CI123" i="1"/>
  <c r="CI124" i="1"/>
  <c r="CI125" i="1"/>
  <c r="CI126" i="1"/>
  <c r="CI185" i="1"/>
  <c r="CN185" i="1"/>
  <c r="CL186" i="1"/>
  <c r="CH186" i="1"/>
  <c r="CJ186" i="1"/>
  <c r="CO186" i="1"/>
  <c r="CG188" i="1"/>
  <c r="CM188" i="1"/>
  <c r="CI189" i="1"/>
  <c r="CN189" i="1"/>
  <c r="CL190" i="1"/>
  <c r="CH190" i="1"/>
  <c r="CJ190" i="1"/>
  <c r="CO190" i="1"/>
  <c r="CG192" i="1"/>
  <c r="CM192" i="1"/>
  <c r="CI193" i="1"/>
  <c r="CN193" i="1"/>
  <c r="CL194" i="1"/>
  <c r="CH194" i="1"/>
  <c r="CJ194" i="1"/>
  <c r="CO194" i="1"/>
  <c r="CG196" i="1"/>
  <c r="CM196" i="1"/>
  <c r="CI197" i="1"/>
  <c r="CN197" i="1"/>
  <c r="CL198" i="1"/>
  <c r="CH198" i="1"/>
  <c r="CJ198" i="1"/>
  <c r="CO198" i="1"/>
  <c r="CF199" i="1"/>
  <c r="CK199" i="1"/>
  <c r="CR200" i="1"/>
  <c r="CW200" i="1"/>
  <c r="CS201" i="1"/>
  <c r="CX201" i="1"/>
  <c r="CT202" i="1"/>
  <c r="CZ202" i="1"/>
  <c r="CY203" i="1"/>
  <c r="CU203" i="1"/>
  <c r="CQ203" i="1"/>
  <c r="CV203" i="1"/>
  <c r="CR204" i="1"/>
  <c r="CW204" i="1"/>
  <c r="CS205" i="1"/>
  <c r="CX205" i="1"/>
  <c r="CT206" i="1"/>
  <c r="CZ206" i="1"/>
  <c r="CY207" i="1"/>
  <c r="CU207" i="1"/>
  <c r="CQ207" i="1"/>
  <c r="CV207" i="1"/>
  <c r="CR208" i="1"/>
  <c r="CW208" i="1"/>
  <c r="CS209" i="1"/>
  <c r="CX209" i="1"/>
  <c r="CT210" i="1"/>
  <c r="CZ210" i="1"/>
  <c r="CY211" i="1"/>
  <c r="CU211" i="1"/>
  <c r="CQ211" i="1"/>
  <c r="CV211" i="1"/>
  <c r="CI212" i="1"/>
  <c r="CO212" i="1"/>
  <c r="CT212" i="1"/>
  <c r="CY212" i="1"/>
  <c r="CG213" i="1"/>
  <c r="CL213" i="1"/>
  <c r="CQ213" i="1"/>
  <c r="CW213" i="1"/>
  <c r="CI214" i="1"/>
  <c r="CO214" i="1"/>
  <c r="CT214" i="1"/>
  <c r="CY214" i="1"/>
  <c r="CG215" i="1"/>
  <c r="CL215" i="1"/>
  <c r="CQ215" i="1"/>
  <c r="CW215" i="1"/>
  <c r="CI216" i="1"/>
  <c r="CO216" i="1"/>
  <c r="CT216" i="1"/>
  <c r="CY216" i="1"/>
  <c r="CG217" i="1"/>
  <c r="CL217" i="1"/>
  <c r="CQ217" i="1"/>
  <c r="CW217" i="1"/>
  <c r="CI218" i="1"/>
  <c r="CO218" i="1"/>
  <c r="CT218" i="1"/>
  <c r="CY218" i="1"/>
  <c r="CG219" i="1"/>
  <c r="CL219" i="1"/>
  <c r="CQ219" i="1"/>
  <c r="CW219" i="1"/>
  <c r="CI220" i="1"/>
  <c r="CO220" i="1"/>
  <c r="CT220" i="1"/>
  <c r="CY220" i="1"/>
  <c r="CG221" i="1"/>
  <c r="CL221" i="1"/>
  <c r="CQ221" i="1"/>
  <c r="CW221" i="1"/>
  <c r="CI222" i="1"/>
  <c r="CO222" i="1"/>
  <c r="CT222" i="1"/>
  <c r="CY222" i="1"/>
  <c r="CG223" i="1"/>
  <c r="CO223" i="1"/>
  <c r="CW223" i="1"/>
  <c r="CT224" i="1"/>
  <c r="CS225" i="1"/>
  <c r="CY226" i="1"/>
  <c r="CU226" i="1"/>
  <c r="CQ226" i="1"/>
  <c r="CZ226" i="1"/>
  <c r="CV226" i="1"/>
  <c r="CR226" i="1"/>
  <c r="CX226" i="1"/>
  <c r="CW227" i="1"/>
  <c r="CT228" i="1"/>
  <c r="CS229" i="1"/>
  <c r="CY230" i="1"/>
  <c r="CU230" i="1"/>
  <c r="CQ230" i="1"/>
  <c r="CZ230" i="1"/>
  <c r="CV230" i="1"/>
  <c r="CR230" i="1"/>
  <c r="CX230" i="1"/>
  <c r="CW231" i="1"/>
  <c r="CT232" i="1"/>
  <c r="CS233" i="1"/>
  <c r="CY234" i="1"/>
  <c r="CU234" i="1"/>
  <c r="CQ234" i="1"/>
  <c r="CZ234" i="1"/>
  <c r="CV234" i="1"/>
  <c r="CR234" i="1"/>
  <c r="CX234" i="1"/>
  <c r="CW235" i="1"/>
  <c r="CT236" i="1"/>
  <c r="CS237" i="1"/>
  <c r="CY238" i="1"/>
  <c r="CU238" i="1"/>
  <c r="CQ238" i="1"/>
  <c r="CZ238" i="1"/>
  <c r="CV238" i="1"/>
  <c r="CR238" i="1"/>
  <c r="CX238" i="1"/>
  <c r="CW239" i="1"/>
  <c r="CT240" i="1"/>
  <c r="CS241" i="1"/>
  <c r="CY242" i="1"/>
  <c r="CU242" i="1"/>
  <c r="CQ242" i="1"/>
  <c r="CZ242" i="1"/>
  <c r="CV242" i="1"/>
  <c r="CR242" i="1"/>
  <c r="CX242" i="1"/>
  <c r="CW243" i="1"/>
  <c r="CT244" i="1"/>
  <c r="CS245" i="1"/>
  <c r="CY246" i="1"/>
  <c r="CU246" i="1"/>
  <c r="CQ246" i="1"/>
  <c r="CZ246" i="1"/>
  <c r="CV246" i="1"/>
  <c r="CR246" i="1"/>
  <c r="CX246" i="1"/>
  <c r="CW247" i="1"/>
  <c r="CT248" i="1"/>
  <c r="CS249" i="1"/>
  <c r="CL250" i="1"/>
  <c r="CT250" i="1"/>
  <c r="CL251" i="1"/>
  <c r="CT251" i="1"/>
  <c r="CO252" i="1"/>
  <c r="CK252" i="1"/>
  <c r="CG252" i="1"/>
  <c r="CL252" i="1"/>
  <c r="CH252" i="1"/>
  <c r="CM252" i="1"/>
  <c r="CI253" i="1"/>
  <c r="CI254" i="1"/>
  <c r="CI255" i="1"/>
  <c r="CI256" i="1"/>
  <c r="CI257" i="1"/>
  <c r="CI258" i="1"/>
  <c r="CI259" i="1"/>
  <c r="CI260" i="1"/>
  <c r="CI261" i="1"/>
  <c r="CI262" i="1"/>
  <c r="CI263" i="1"/>
  <c r="CI265" i="1"/>
  <c r="CI266" i="1"/>
  <c r="CI267" i="1"/>
  <c r="CI268" i="1"/>
  <c r="CI269" i="1"/>
  <c r="CT185" i="1"/>
  <c r="CT186" i="1"/>
  <c r="CT187" i="1"/>
  <c r="CT188" i="1"/>
  <c r="CT189" i="1"/>
  <c r="CT190" i="1"/>
  <c r="CT191" i="1"/>
  <c r="CT192" i="1"/>
  <c r="CT193" i="1"/>
  <c r="CT194" i="1"/>
  <c r="CT195" i="1"/>
  <c r="CT196" i="1"/>
  <c r="CT197" i="1"/>
  <c r="CT198" i="1"/>
  <c r="CT199" i="1"/>
  <c r="CI200" i="1"/>
  <c r="CI201" i="1"/>
  <c r="CI202" i="1"/>
  <c r="CI203" i="1"/>
  <c r="CI204" i="1"/>
  <c r="CI205" i="1"/>
  <c r="CI206" i="1"/>
  <c r="CI207" i="1"/>
  <c r="CI208" i="1"/>
  <c r="CI209" i="1"/>
  <c r="CI210" i="1"/>
  <c r="CI211" i="1"/>
  <c r="CF224" i="1"/>
  <c r="CJ224" i="1"/>
  <c r="CN224" i="1"/>
  <c r="CF225" i="1"/>
  <c r="CJ225" i="1"/>
  <c r="CN225" i="1"/>
  <c r="CF226" i="1"/>
  <c r="CJ226" i="1"/>
  <c r="CN226" i="1"/>
  <c r="CF227" i="1"/>
  <c r="CJ227" i="1"/>
  <c r="CN227" i="1"/>
  <c r="CF228" i="1"/>
  <c r="CJ228" i="1"/>
  <c r="CN228" i="1"/>
  <c r="CF229" i="1"/>
  <c r="CJ229" i="1"/>
  <c r="CN229" i="1"/>
  <c r="CF230" i="1"/>
  <c r="CJ230" i="1"/>
  <c r="CN230" i="1"/>
  <c r="CF231" i="1"/>
  <c r="CJ231" i="1"/>
  <c r="CN231" i="1"/>
  <c r="CF232" i="1"/>
  <c r="CJ232" i="1"/>
  <c r="CN232" i="1"/>
  <c r="CF233" i="1"/>
  <c r="CJ233" i="1"/>
  <c r="CN233" i="1"/>
  <c r="CF234" i="1"/>
  <c r="CJ234" i="1"/>
  <c r="CN234" i="1"/>
  <c r="CF235" i="1"/>
  <c r="CJ235" i="1"/>
  <c r="CN235" i="1"/>
  <c r="CF236" i="1"/>
  <c r="CJ236" i="1"/>
  <c r="CN236" i="1"/>
  <c r="CF237" i="1"/>
  <c r="CJ237" i="1"/>
  <c r="CN237" i="1"/>
  <c r="CF238" i="1"/>
  <c r="CJ238" i="1"/>
  <c r="CN238" i="1"/>
  <c r="CF239" i="1"/>
  <c r="CJ239" i="1"/>
  <c r="CN239" i="1"/>
  <c r="CF240" i="1"/>
  <c r="CJ240" i="1"/>
  <c r="CN240" i="1"/>
  <c r="CF241" i="1"/>
  <c r="CJ241" i="1"/>
  <c r="CN241" i="1"/>
  <c r="CF242" i="1"/>
  <c r="CJ242" i="1"/>
  <c r="CN242" i="1"/>
  <c r="CF243" i="1"/>
  <c r="CJ243" i="1"/>
  <c r="CN243" i="1"/>
  <c r="CF244" i="1"/>
  <c r="CJ244" i="1"/>
  <c r="CN244" i="1"/>
  <c r="CF245" i="1"/>
  <c r="CJ245" i="1"/>
  <c r="CN245" i="1"/>
  <c r="CF246" i="1"/>
  <c r="CJ246" i="1"/>
  <c r="CN246" i="1"/>
  <c r="CF247" i="1"/>
  <c r="CJ247" i="1"/>
  <c r="CN247" i="1"/>
  <c r="CF248" i="1"/>
  <c r="CJ248" i="1"/>
  <c r="CN248" i="1"/>
  <c r="CF249" i="1"/>
  <c r="CJ249" i="1"/>
  <c r="CN249" i="1"/>
  <c r="CT252" i="1"/>
  <c r="CT253" i="1"/>
  <c r="CT254" i="1"/>
  <c r="CT255" i="1"/>
  <c r="CT256" i="1"/>
  <c r="CT257" i="1"/>
  <c r="CT258" i="1"/>
  <c r="CT259" i="1"/>
  <c r="CT260" i="1"/>
  <c r="CT261" i="1"/>
  <c r="CT262" i="1"/>
  <c r="CT263" i="1"/>
  <c r="CT265" i="1"/>
  <c r="CT266" i="1"/>
  <c r="CT267" i="1"/>
  <c r="CT268" i="1"/>
  <c r="CT269" i="1"/>
  <c r="CT270" i="1"/>
  <c r="CT271" i="1"/>
  <c r="CH272" i="1"/>
  <c r="CL272" i="1"/>
  <c r="CT272" i="1"/>
  <c r="CH273" i="1"/>
  <c r="CL273" i="1"/>
  <c r="CT273" i="1"/>
  <c r="CH274" i="1"/>
  <c r="CL274" i="1"/>
  <c r="CT274" i="1"/>
  <c r="CH275" i="1"/>
  <c r="CL275" i="1"/>
  <c r="CT275" i="1"/>
  <c r="CH276" i="1"/>
  <c r="CL276" i="1"/>
  <c r="CT276" i="1"/>
  <c r="CH277" i="1"/>
  <c r="CL277" i="1"/>
  <c r="CT277" i="1"/>
  <c r="CH278" i="1"/>
  <c r="CL278" i="1"/>
  <c r="CT278" i="1"/>
  <c r="CH279" i="1"/>
  <c r="CL279" i="1"/>
  <c r="CT279" i="1"/>
  <c r="CH280" i="1"/>
  <c r="CL280" i="1"/>
  <c r="CT280" i="1"/>
  <c r="CH281" i="1"/>
  <c r="CL281" i="1"/>
  <c r="CT281" i="1"/>
  <c r="CH282" i="1"/>
  <c r="CL282" i="1"/>
  <c r="CT282" i="1"/>
  <c r="CH283" i="1"/>
  <c r="CL283" i="1"/>
  <c r="CT283" i="1"/>
  <c r="CH284" i="1"/>
  <c r="CL284" i="1"/>
  <c r="CT284" i="1"/>
  <c r="CH285" i="1"/>
  <c r="CL285" i="1"/>
  <c r="CT285" i="1"/>
  <c r="CH286" i="1"/>
  <c r="CL286" i="1"/>
  <c r="CT286" i="1"/>
  <c r="CH287" i="1"/>
  <c r="CL287" i="1"/>
  <c r="CT287" i="1"/>
  <c r="CH288" i="1"/>
  <c r="CL288" i="1"/>
  <c r="CY288" i="1"/>
  <c r="CU288" i="1"/>
  <c r="CT288" i="1"/>
  <c r="CZ288" i="1"/>
  <c r="CY289" i="1"/>
  <c r="CU289" i="1"/>
  <c r="CQ289" i="1"/>
  <c r="CV289" i="1"/>
  <c r="CR290" i="1"/>
  <c r="CS291" i="1"/>
  <c r="CT292" i="1"/>
  <c r="CY293" i="1"/>
  <c r="CU293" i="1"/>
  <c r="CQ293" i="1"/>
  <c r="CV293" i="1"/>
  <c r="CR294" i="1"/>
  <c r="CS295" i="1"/>
  <c r="CT296" i="1"/>
  <c r="CY297" i="1"/>
  <c r="CU297" i="1"/>
  <c r="CQ297" i="1"/>
  <c r="CV297" i="1"/>
  <c r="CR298" i="1"/>
  <c r="CS299" i="1"/>
  <c r="CT300" i="1"/>
  <c r="CY301" i="1"/>
  <c r="CU301" i="1"/>
  <c r="CQ301" i="1"/>
  <c r="CV301" i="1"/>
  <c r="CR302" i="1"/>
  <c r="CS303" i="1"/>
  <c r="CT304" i="1"/>
  <c r="CY305" i="1"/>
  <c r="CU305" i="1"/>
  <c r="CQ305" i="1"/>
  <c r="CV305" i="1"/>
  <c r="CR306" i="1"/>
  <c r="CW306" i="1"/>
  <c r="CS307" i="1"/>
  <c r="CR308" i="1"/>
  <c r="CZ308" i="1"/>
  <c r="CR309" i="1"/>
  <c r="CZ309" i="1"/>
  <c r="CR310" i="1"/>
  <c r="CZ310" i="1"/>
  <c r="CR311" i="1"/>
  <c r="CZ311" i="1"/>
  <c r="CW313" i="1"/>
  <c r="CS313" i="1"/>
  <c r="CZ313" i="1"/>
  <c r="CV313" i="1"/>
  <c r="CR313" i="1"/>
  <c r="CY313" i="1"/>
  <c r="CU313" i="1"/>
  <c r="CQ313" i="1"/>
  <c r="CW317" i="1"/>
  <c r="CS317" i="1"/>
  <c r="CZ317" i="1"/>
  <c r="CV317" i="1"/>
  <c r="CR317" i="1"/>
  <c r="CY317" i="1"/>
  <c r="CU317" i="1"/>
  <c r="CQ317" i="1"/>
  <c r="CW321" i="1"/>
  <c r="CS321" i="1"/>
  <c r="CZ321" i="1"/>
  <c r="CV321" i="1"/>
  <c r="CR321" i="1"/>
  <c r="CY321" i="1"/>
  <c r="CU321" i="1"/>
  <c r="CQ321" i="1"/>
  <c r="CI272" i="1"/>
  <c r="CM272" i="1"/>
  <c r="CI273" i="1"/>
  <c r="CM273" i="1"/>
  <c r="CI274" i="1"/>
  <c r="CM274" i="1"/>
  <c r="CI275" i="1"/>
  <c r="CM275" i="1"/>
  <c r="CI276" i="1"/>
  <c r="CM276" i="1"/>
  <c r="CI277" i="1"/>
  <c r="CM277" i="1"/>
  <c r="CI278" i="1"/>
  <c r="CM278" i="1"/>
  <c r="CI279" i="1"/>
  <c r="CM279" i="1"/>
  <c r="CI280" i="1"/>
  <c r="CM280" i="1"/>
  <c r="CI281" i="1"/>
  <c r="CM281" i="1"/>
  <c r="CI282" i="1"/>
  <c r="CM282" i="1"/>
  <c r="CI283" i="1"/>
  <c r="CM283" i="1"/>
  <c r="CI284" i="1"/>
  <c r="CM284" i="1"/>
  <c r="CI285" i="1"/>
  <c r="CM285" i="1"/>
  <c r="CI286" i="1"/>
  <c r="CM286" i="1"/>
  <c r="CI287" i="1"/>
  <c r="CM287" i="1"/>
  <c r="CI288" i="1"/>
  <c r="CM288" i="1"/>
  <c r="CY292" i="1"/>
  <c r="CU292" i="1"/>
  <c r="CQ292" i="1"/>
  <c r="CV292" i="1"/>
  <c r="CY296" i="1"/>
  <c r="CU296" i="1"/>
  <c r="CQ296" i="1"/>
  <c r="CV296" i="1"/>
  <c r="CY300" i="1"/>
  <c r="CU300" i="1"/>
  <c r="CQ300" i="1"/>
  <c r="CV300" i="1"/>
  <c r="CY304" i="1"/>
  <c r="CU304" i="1"/>
  <c r="CQ304" i="1"/>
  <c r="CV304" i="1"/>
  <c r="CW314" i="1"/>
  <c r="CS314" i="1"/>
  <c r="CZ314" i="1"/>
  <c r="CV314" i="1"/>
  <c r="CR314" i="1"/>
  <c r="CY314" i="1"/>
  <c r="CU314" i="1"/>
  <c r="CQ314" i="1"/>
  <c r="CW318" i="1"/>
  <c r="CS318" i="1"/>
  <c r="CZ318" i="1"/>
  <c r="CV318" i="1"/>
  <c r="CR318" i="1"/>
  <c r="CY318" i="1"/>
  <c r="CU318" i="1"/>
  <c r="CQ318" i="1"/>
  <c r="CW322" i="1"/>
  <c r="CS322" i="1"/>
  <c r="CZ322" i="1"/>
  <c r="CV322" i="1"/>
  <c r="CR322" i="1"/>
  <c r="CY322" i="1"/>
  <c r="CU322" i="1"/>
  <c r="CQ322" i="1"/>
  <c r="CF272" i="1"/>
  <c r="CJ272" i="1"/>
  <c r="CN272" i="1"/>
  <c r="CF273" i="1"/>
  <c r="CJ273" i="1"/>
  <c r="CN273" i="1"/>
  <c r="CF274" i="1"/>
  <c r="CJ274" i="1"/>
  <c r="CN274" i="1"/>
  <c r="CF275" i="1"/>
  <c r="CJ275" i="1"/>
  <c r="CN275" i="1"/>
  <c r="CF276" i="1"/>
  <c r="CJ276" i="1"/>
  <c r="CN276" i="1"/>
  <c r="CF277" i="1"/>
  <c r="CJ277" i="1"/>
  <c r="CN277" i="1"/>
  <c r="CF278" i="1"/>
  <c r="CJ278" i="1"/>
  <c r="CN278" i="1"/>
  <c r="CF279" i="1"/>
  <c r="CJ279" i="1"/>
  <c r="CN279" i="1"/>
  <c r="CF280" i="1"/>
  <c r="CJ280" i="1"/>
  <c r="CN280" i="1"/>
  <c r="CF281" i="1"/>
  <c r="CJ281" i="1"/>
  <c r="CN281" i="1"/>
  <c r="CF282" i="1"/>
  <c r="CJ282" i="1"/>
  <c r="CN282" i="1"/>
  <c r="CF283" i="1"/>
  <c r="CJ283" i="1"/>
  <c r="CN283" i="1"/>
  <c r="CF284" i="1"/>
  <c r="CJ284" i="1"/>
  <c r="CN284" i="1"/>
  <c r="CF285" i="1"/>
  <c r="CJ285" i="1"/>
  <c r="CN285" i="1"/>
  <c r="CF286" i="1"/>
  <c r="CJ286" i="1"/>
  <c r="CN286" i="1"/>
  <c r="CF287" i="1"/>
  <c r="CJ287" i="1"/>
  <c r="CN287" i="1"/>
  <c r="CF288" i="1"/>
  <c r="CJ288" i="1"/>
  <c r="CN288" i="1"/>
  <c r="CY291" i="1"/>
  <c r="CU291" i="1"/>
  <c r="CQ291" i="1"/>
  <c r="CV291" i="1"/>
  <c r="CR292" i="1"/>
  <c r="CW292" i="1"/>
  <c r="CY295" i="1"/>
  <c r="CU295" i="1"/>
  <c r="CQ295" i="1"/>
  <c r="CV295" i="1"/>
  <c r="CR296" i="1"/>
  <c r="CW296" i="1"/>
  <c r="CY299" i="1"/>
  <c r="CU299" i="1"/>
  <c r="CQ299" i="1"/>
  <c r="CV299" i="1"/>
  <c r="CR300" i="1"/>
  <c r="CW300" i="1"/>
  <c r="CY303" i="1"/>
  <c r="CU303" i="1"/>
  <c r="CQ303" i="1"/>
  <c r="CV303" i="1"/>
  <c r="CR304" i="1"/>
  <c r="CW304" i="1"/>
  <c r="CT306" i="1"/>
  <c r="CW307" i="1"/>
  <c r="CY307" i="1"/>
  <c r="CU307" i="1"/>
  <c r="CQ307" i="1"/>
  <c r="CV307" i="1"/>
  <c r="CT314" i="1"/>
  <c r="CW315" i="1"/>
  <c r="CS315" i="1"/>
  <c r="CZ315" i="1"/>
  <c r="CV315" i="1"/>
  <c r="CR315" i="1"/>
  <c r="CY315" i="1"/>
  <c r="CU315" i="1"/>
  <c r="CQ315" i="1"/>
  <c r="CT318" i="1"/>
  <c r="CW319" i="1"/>
  <c r="CS319" i="1"/>
  <c r="CZ319" i="1"/>
  <c r="CV319" i="1"/>
  <c r="CR319" i="1"/>
  <c r="CY319" i="1"/>
  <c r="CU319" i="1"/>
  <c r="CQ319" i="1"/>
  <c r="CT322" i="1"/>
  <c r="CW323" i="1"/>
  <c r="CS323" i="1"/>
  <c r="CZ323" i="1"/>
  <c r="CV323" i="1"/>
  <c r="CR323" i="1"/>
  <c r="CY323" i="1"/>
  <c r="CU323" i="1"/>
  <c r="CQ323" i="1"/>
  <c r="CI224" i="1"/>
  <c r="CI225" i="1"/>
  <c r="CI226" i="1"/>
  <c r="CI227" i="1"/>
  <c r="CI228" i="1"/>
  <c r="CI229" i="1"/>
  <c r="CI230" i="1"/>
  <c r="CI231" i="1"/>
  <c r="CI232" i="1"/>
  <c r="CI233" i="1"/>
  <c r="CI234" i="1"/>
  <c r="CI235" i="1"/>
  <c r="CI236" i="1"/>
  <c r="CI237" i="1"/>
  <c r="CI238" i="1"/>
  <c r="CI239" i="1"/>
  <c r="CI240" i="1"/>
  <c r="CI241" i="1"/>
  <c r="CI242" i="1"/>
  <c r="CI243" i="1"/>
  <c r="CI244" i="1"/>
  <c r="CI245" i="1"/>
  <c r="CI246" i="1"/>
  <c r="CI247" i="1"/>
  <c r="CI248" i="1"/>
  <c r="CI249" i="1"/>
  <c r="CG272" i="1"/>
  <c r="CK272" i="1"/>
  <c r="CG273" i="1"/>
  <c r="CK273" i="1"/>
  <c r="CG274" i="1"/>
  <c r="CK274" i="1"/>
  <c r="CG275" i="1"/>
  <c r="CK275" i="1"/>
  <c r="CG276" i="1"/>
  <c r="CK276" i="1"/>
  <c r="CG277" i="1"/>
  <c r="CK277" i="1"/>
  <c r="CG278" i="1"/>
  <c r="CK278" i="1"/>
  <c r="CG279" i="1"/>
  <c r="CK279" i="1"/>
  <c r="CG280" i="1"/>
  <c r="CK280" i="1"/>
  <c r="CG281" i="1"/>
  <c r="CK281" i="1"/>
  <c r="CG282" i="1"/>
  <c r="CK282" i="1"/>
  <c r="CG283" i="1"/>
  <c r="CK283" i="1"/>
  <c r="CG284" i="1"/>
  <c r="CK284" i="1"/>
  <c r="CG285" i="1"/>
  <c r="CK285" i="1"/>
  <c r="CG286" i="1"/>
  <c r="CK286" i="1"/>
  <c r="CG287" i="1"/>
  <c r="CK287" i="1"/>
  <c r="CG288" i="1"/>
  <c r="CK288" i="1"/>
  <c r="CY290" i="1"/>
  <c r="CU290" i="1"/>
  <c r="CQ290" i="1"/>
  <c r="CV290" i="1"/>
  <c r="CR291" i="1"/>
  <c r="CW291" i="1"/>
  <c r="CS292" i="1"/>
  <c r="CX292" i="1"/>
  <c r="CY294" i="1"/>
  <c r="CU294" i="1"/>
  <c r="CQ294" i="1"/>
  <c r="CV294" i="1"/>
  <c r="CR295" i="1"/>
  <c r="CW295" i="1"/>
  <c r="CS296" i="1"/>
  <c r="CX296" i="1"/>
  <c r="CY298" i="1"/>
  <c r="CU298" i="1"/>
  <c r="CQ298" i="1"/>
  <c r="CV298" i="1"/>
  <c r="CR299" i="1"/>
  <c r="CW299" i="1"/>
  <c r="CS300" i="1"/>
  <c r="CX300" i="1"/>
  <c r="CY302" i="1"/>
  <c r="CU302" i="1"/>
  <c r="CQ302" i="1"/>
  <c r="CV302" i="1"/>
  <c r="CR303" i="1"/>
  <c r="CW303" i="1"/>
  <c r="CS304" i="1"/>
  <c r="CX304" i="1"/>
  <c r="CY306" i="1"/>
  <c r="CU306" i="1"/>
  <c r="CQ306" i="1"/>
  <c r="CV306" i="1"/>
  <c r="CR307" i="1"/>
  <c r="CX307" i="1"/>
  <c r="CW308" i="1"/>
  <c r="CS308" i="1"/>
  <c r="CY308" i="1"/>
  <c r="CU308" i="1"/>
  <c r="CQ308" i="1"/>
  <c r="CX308" i="1"/>
  <c r="CW309" i="1"/>
  <c r="CS309" i="1"/>
  <c r="CY309" i="1"/>
  <c r="CU309" i="1"/>
  <c r="CQ309" i="1"/>
  <c r="CX309" i="1"/>
  <c r="CW310" i="1"/>
  <c r="CS310" i="1"/>
  <c r="CY310" i="1"/>
  <c r="CU310" i="1"/>
  <c r="CQ310" i="1"/>
  <c r="CX310" i="1"/>
  <c r="CW311" i="1"/>
  <c r="CS311" i="1"/>
  <c r="CY311" i="1"/>
  <c r="CU311" i="1"/>
  <c r="CQ311" i="1"/>
  <c r="CX311" i="1"/>
  <c r="CW312" i="1"/>
  <c r="CS312" i="1"/>
  <c r="CZ312" i="1"/>
  <c r="CV312" i="1"/>
  <c r="CR312" i="1"/>
  <c r="CY312" i="1"/>
  <c r="CU312" i="1"/>
  <c r="CQ312" i="1"/>
  <c r="CX314" i="1"/>
  <c r="CT315" i="1"/>
  <c r="CW316" i="1"/>
  <c r="CS316" i="1"/>
  <c r="CZ316" i="1"/>
  <c r="CV316" i="1"/>
  <c r="CR316" i="1"/>
  <c r="CY316" i="1"/>
  <c r="CU316" i="1"/>
  <c r="CQ316" i="1"/>
  <c r="CX318" i="1"/>
  <c r="CW320" i="1"/>
  <c r="CS320" i="1"/>
  <c r="CZ320" i="1"/>
  <c r="CV320" i="1"/>
  <c r="CR320" i="1"/>
  <c r="CY320" i="1"/>
  <c r="CU320" i="1"/>
  <c r="CQ320" i="1"/>
  <c r="CX322" i="1"/>
  <c r="CT324" i="1"/>
  <c r="CX324" i="1"/>
  <c r="CT325" i="1"/>
  <c r="CX325" i="1"/>
  <c r="CT326" i="1"/>
  <c r="CX326" i="1"/>
  <c r="CT327" i="1"/>
  <c r="CX327" i="1"/>
  <c r="CT328" i="1"/>
  <c r="CX328" i="1"/>
  <c r="CT329" i="1"/>
  <c r="CX329" i="1"/>
  <c r="CT330" i="1"/>
  <c r="CX330" i="1"/>
  <c r="CT331" i="1"/>
  <c r="CX331" i="1"/>
  <c r="CT332" i="1"/>
  <c r="CX332" i="1"/>
  <c r="CT333" i="1"/>
  <c r="CX333" i="1"/>
  <c r="CT334" i="1"/>
  <c r="CX334" i="1"/>
  <c r="CT335" i="1"/>
  <c r="CX335" i="1"/>
  <c r="CT336" i="1"/>
  <c r="CX336" i="1"/>
  <c r="CT337" i="1"/>
  <c r="CX337" i="1"/>
  <c r="CT338" i="1"/>
  <c r="CX338" i="1"/>
  <c r="CY340" i="1"/>
  <c r="CU340" i="1"/>
  <c r="CQ340" i="1"/>
  <c r="CV340" i="1"/>
  <c r="CY344" i="1"/>
  <c r="CU344" i="1"/>
  <c r="CQ344" i="1"/>
  <c r="CV344" i="1"/>
  <c r="CY348" i="1"/>
  <c r="CU348" i="1"/>
  <c r="CQ348" i="1"/>
  <c r="CV348" i="1"/>
  <c r="CY352" i="1"/>
  <c r="CU352" i="1"/>
  <c r="CQ352" i="1"/>
  <c r="CV352" i="1"/>
  <c r="CY356" i="1"/>
  <c r="CU356" i="1"/>
  <c r="CQ356" i="1"/>
  <c r="CV356" i="1"/>
  <c r="CY360" i="1"/>
  <c r="CU360" i="1"/>
  <c r="CQ360" i="1"/>
  <c r="CV360" i="1"/>
  <c r="CZ364" i="1"/>
  <c r="CV364" i="1"/>
  <c r="CR364" i="1"/>
  <c r="CY364" i="1"/>
  <c r="CU364" i="1"/>
  <c r="CQ364" i="1"/>
  <c r="CX364" i="1"/>
  <c r="CZ365" i="1"/>
  <c r="CV365" i="1"/>
  <c r="CR365" i="1"/>
  <c r="CY365" i="1"/>
  <c r="CU365" i="1"/>
  <c r="CQ365" i="1"/>
  <c r="CX365" i="1"/>
  <c r="CZ366" i="1"/>
  <c r="CV366" i="1"/>
  <c r="CR366" i="1"/>
  <c r="CY366" i="1"/>
  <c r="CU366" i="1"/>
  <c r="CQ366" i="1"/>
  <c r="CX366" i="1"/>
  <c r="CZ367" i="1"/>
  <c r="CV367" i="1"/>
  <c r="CR367" i="1"/>
  <c r="CY367" i="1"/>
  <c r="CU367" i="1"/>
  <c r="CQ367" i="1"/>
  <c r="CX367" i="1"/>
  <c r="CZ368" i="1"/>
  <c r="CV368" i="1"/>
  <c r="CR368" i="1"/>
  <c r="CY368" i="1"/>
  <c r="CU368" i="1"/>
  <c r="CQ368" i="1"/>
  <c r="CX368" i="1"/>
  <c r="CZ369" i="1"/>
  <c r="CV369" i="1"/>
  <c r="CR369" i="1"/>
  <c r="CY369" i="1"/>
  <c r="CU369" i="1"/>
  <c r="CQ369" i="1"/>
  <c r="CX369" i="1"/>
  <c r="CZ370" i="1"/>
  <c r="CV370" i="1"/>
  <c r="CR370" i="1"/>
  <c r="CY370" i="1"/>
  <c r="CU370" i="1"/>
  <c r="CQ370" i="1"/>
  <c r="CX370" i="1"/>
  <c r="CZ371" i="1"/>
  <c r="CV371" i="1"/>
  <c r="CR371" i="1"/>
  <c r="CY371" i="1"/>
  <c r="CU371" i="1"/>
  <c r="CQ371" i="1"/>
  <c r="CX371" i="1"/>
  <c r="CZ372" i="1"/>
  <c r="CV372" i="1"/>
  <c r="CR372" i="1"/>
  <c r="CY372" i="1"/>
  <c r="CU372" i="1"/>
  <c r="CQ372" i="1"/>
  <c r="CX372" i="1"/>
  <c r="CZ373" i="1"/>
  <c r="CV373" i="1"/>
  <c r="CR373" i="1"/>
  <c r="CY373" i="1"/>
  <c r="CU373" i="1"/>
  <c r="CQ373" i="1"/>
  <c r="CX373" i="1"/>
  <c r="CZ374" i="1"/>
  <c r="CV374" i="1"/>
  <c r="CR374" i="1"/>
  <c r="CY374" i="1"/>
  <c r="CU374" i="1"/>
  <c r="CQ374" i="1"/>
  <c r="CX374" i="1"/>
  <c r="CZ375" i="1"/>
  <c r="CV375" i="1"/>
  <c r="CR375" i="1"/>
  <c r="CY375" i="1"/>
  <c r="CU375" i="1"/>
  <c r="CQ375" i="1"/>
  <c r="CX375" i="1"/>
  <c r="CZ376" i="1"/>
  <c r="CV376" i="1"/>
  <c r="CR376" i="1"/>
  <c r="CY376" i="1"/>
  <c r="CU376" i="1"/>
  <c r="CQ376" i="1"/>
  <c r="CX376" i="1"/>
  <c r="CZ377" i="1"/>
  <c r="CV377" i="1"/>
  <c r="CR377" i="1"/>
  <c r="CY377" i="1"/>
  <c r="CU377" i="1"/>
  <c r="CQ377" i="1"/>
  <c r="CX377" i="1"/>
  <c r="CZ378" i="1"/>
  <c r="CV378" i="1"/>
  <c r="CR378" i="1"/>
  <c r="CY378" i="1"/>
  <c r="CU378" i="1"/>
  <c r="CQ378" i="1"/>
  <c r="CX378" i="1"/>
  <c r="CI289" i="1"/>
  <c r="CI290" i="1"/>
  <c r="CI291" i="1"/>
  <c r="CI292" i="1"/>
  <c r="CI293" i="1"/>
  <c r="CI294" i="1"/>
  <c r="CI295" i="1"/>
  <c r="CI296" i="1"/>
  <c r="CI297" i="1"/>
  <c r="CI298" i="1"/>
  <c r="CI299" i="1"/>
  <c r="CI300" i="1"/>
  <c r="CI301" i="1"/>
  <c r="CI302" i="1"/>
  <c r="CI303" i="1"/>
  <c r="CI304" i="1"/>
  <c r="CI305" i="1"/>
  <c r="CI306" i="1"/>
  <c r="CI307" i="1"/>
  <c r="CI308" i="1"/>
  <c r="CI309" i="1"/>
  <c r="CI310" i="1"/>
  <c r="CI311" i="1"/>
  <c r="CI312" i="1"/>
  <c r="CI313" i="1"/>
  <c r="CI314" i="1"/>
  <c r="CI315" i="1"/>
  <c r="CI316" i="1"/>
  <c r="CI317" i="1"/>
  <c r="CI318" i="1"/>
  <c r="CI319" i="1"/>
  <c r="CI320" i="1"/>
  <c r="CI321" i="1"/>
  <c r="CI322" i="1"/>
  <c r="CI323" i="1"/>
  <c r="CI324" i="1"/>
  <c r="CQ324" i="1"/>
  <c r="CU324" i="1"/>
  <c r="CY324" i="1"/>
  <c r="CI325" i="1"/>
  <c r="CQ325" i="1"/>
  <c r="CU325" i="1"/>
  <c r="CY325" i="1"/>
  <c r="CI326" i="1"/>
  <c r="CQ326" i="1"/>
  <c r="CU326" i="1"/>
  <c r="CY326" i="1"/>
  <c r="CI327" i="1"/>
  <c r="CQ327" i="1"/>
  <c r="CU327" i="1"/>
  <c r="CY327" i="1"/>
  <c r="CI328" i="1"/>
  <c r="CQ328" i="1"/>
  <c r="CU328" i="1"/>
  <c r="CY328" i="1"/>
  <c r="CI329" i="1"/>
  <c r="CQ329" i="1"/>
  <c r="CU329" i="1"/>
  <c r="CY329" i="1"/>
  <c r="CI330" i="1"/>
  <c r="CQ330" i="1"/>
  <c r="CU330" i="1"/>
  <c r="CY330" i="1"/>
  <c r="CI331" i="1"/>
  <c r="CQ331" i="1"/>
  <c r="CU331" i="1"/>
  <c r="CY331" i="1"/>
  <c r="CI332" i="1"/>
  <c r="CQ332" i="1"/>
  <c r="CU332" i="1"/>
  <c r="CY332" i="1"/>
  <c r="CI333" i="1"/>
  <c r="CQ333" i="1"/>
  <c r="CU333" i="1"/>
  <c r="CY333" i="1"/>
  <c r="CI334" i="1"/>
  <c r="CQ334" i="1"/>
  <c r="CU334" i="1"/>
  <c r="CY334" i="1"/>
  <c r="CI335" i="1"/>
  <c r="CQ335" i="1"/>
  <c r="CU335" i="1"/>
  <c r="CY335" i="1"/>
  <c r="CI336" i="1"/>
  <c r="CQ336" i="1"/>
  <c r="CU336" i="1"/>
  <c r="CY336" i="1"/>
  <c r="CI337" i="1"/>
  <c r="CQ337" i="1"/>
  <c r="CU337" i="1"/>
  <c r="CY337" i="1"/>
  <c r="CI338" i="1"/>
  <c r="CQ338" i="1"/>
  <c r="CU338" i="1"/>
  <c r="CZ338" i="1"/>
  <c r="CY339" i="1"/>
  <c r="CU339" i="1"/>
  <c r="CQ339" i="1"/>
  <c r="CV339" i="1"/>
  <c r="CR340" i="1"/>
  <c r="CW340" i="1"/>
  <c r="CS341" i="1"/>
  <c r="CT342" i="1"/>
  <c r="CY343" i="1"/>
  <c r="CU343" i="1"/>
  <c r="CQ343" i="1"/>
  <c r="CV343" i="1"/>
  <c r="CR344" i="1"/>
  <c r="CW344" i="1"/>
  <c r="CS345" i="1"/>
  <c r="CT346" i="1"/>
  <c r="CY347" i="1"/>
  <c r="CU347" i="1"/>
  <c r="CQ347" i="1"/>
  <c r="CV347" i="1"/>
  <c r="CR348" i="1"/>
  <c r="CW348" i="1"/>
  <c r="CS349" i="1"/>
  <c r="CT350" i="1"/>
  <c r="CY351" i="1"/>
  <c r="CU351" i="1"/>
  <c r="CQ351" i="1"/>
  <c r="CV351" i="1"/>
  <c r="CR352" i="1"/>
  <c r="CW352" i="1"/>
  <c r="CS353" i="1"/>
  <c r="CT354" i="1"/>
  <c r="CY355" i="1"/>
  <c r="CU355" i="1"/>
  <c r="CQ355" i="1"/>
  <c r="CV355" i="1"/>
  <c r="CR356" i="1"/>
  <c r="CW356" i="1"/>
  <c r="CS357" i="1"/>
  <c r="CT358" i="1"/>
  <c r="CY359" i="1"/>
  <c r="CU359" i="1"/>
  <c r="CQ359" i="1"/>
  <c r="CV359" i="1"/>
  <c r="CR360" i="1"/>
  <c r="CW360" i="1"/>
  <c r="CS361" i="1"/>
  <c r="CT362" i="1"/>
  <c r="CY363" i="1"/>
  <c r="CU363" i="1"/>
  <c r="CQ363" i="1"/>
  <c r="CV363" i="1"/>
  <c r="CS364" i="1"/>
  <c r="CS365" i="1"/>
  <c r="CS366" i="1"/>
  <c r="CS367" i="1"/>
  <c r="CS368" i="1"/>
  <c r="CS369" i="1"/>
  <c r="CS370" i="1"/>
  <c r="CS371" i="1"/>
  <c r="CS372" i="1"/>
  <c r="CS373" i="1"/>
  <c r="CS374" i="1"/>
  <c r="CS375" i="1"/>
  <c r="CS376" i="1"/>
  <c r="CS377" i="1"/>
  <c r="CS378" i="1"/>
  <c r="CR324" i="1"/>
  <c r="CV324" i="1"/>
  <c r="CZ324" i="1"/>
  <c r="CR325" i="1"/>
  <c r="CV325" i="1"/>
  <c r="CZ325" i="1"/>
  <c r="CR326" i="1"/>
  <c r="CV326" i="1"/>
  <c r="CZ326" i="1"/>
  <c r="CR327" i="1"/>
  <c r="CV327" i="1"/>
  <c r="CZ327" i="1"/>
  <c r="CR328" i="1"/>
  <c r="CV328" i="1"/>
  <c r="CZ328" i="1"/>
  <c r="CR329" i="1"/>
  <c r="CV329" i="1"/>
  <c r="CZ329" i="1"/>
  <c r="CR330" i="1"/>
  <c r="CV330" i="1"/>
  <c r="CZ330" i="1"/>
  <c r="CR331" i="1"/>
  <c r="CV331" i="1"/>
  <c r="CZ331" i="1"/>
  <c r="CR332" i="1"/>
  <c r="CV332" i="1"/>
  <c r="CZ332" i="1"/>
  <c r="CR333" i="1"/>
  <c r="CV333" i="1"/>
  <c r="CZ333" i="1"/>
  <c r="CR334" i="1"/>
  <c r="CV334" i="1"/>
  <c r="CZ334" i="1"/>
  <c r="CR335" i="1"/>
  <c r="CV335" i="1"/>
  <c r="CZ335" i="1"/>
  <c r="CR336" i="1"/>
  <c r="CV336" i="1"/>
  <c r="CZ336" i="1"/>
  <c r="CR337" i="1"/>
  <c r="CV337" i="1"/>
  <c r="CZ337" i="1"/>
  <c r="CR338" i="1"/>
  <c r="CV338" i="1"/>
  <c r="CS340" i="1"/>
  <c r="CX340" i="1"/>
  <c r="CY342" i="1"/>
  <c r="CU342" i="1"/>
  <c r="CQ342" i="1"/>
  <c r="CV342" i="1"/>
  <c r="CS344" i="1"/>
  <c r="CX344" i="1"/>
  <c r="CY346" i="1"/>
  <c r="CU346" i="1"/>
  <c r="CQ346" i="1"/>
  <c r="CV346" i="1"/>
  <c r="CS348" i="1"/>
  <c r="CX348" i="1"/>
  <c r="CY350" i="1"/>
  <c r="CU350" i="1"/>
  <c r="CQ350" i="1"/>
  <c r="CV350" i="1"/>
  <c r="CS352" i="1"/>
  <c r="CX352" i="1"/>
  <c r="CY354" i="1"/>
  <c r="CU354" i="1"/>
  <c r="CQ354" i="1"/>
  <c r="CV354" i="1"/>
  <c r="CS356" i="1"/>
  <c r="CX356" i="1"/>
  <c r="CY358" i="1"/>
  <c r="CU358" i="1"/>
  <c r="CQ358" i="1"/>
  <c r="CV358" i="1"/>
  <c r="CS360" i="1"/>
  <c r="CX360" i="1"/>
  <c r="CY362" i="1"/>
  <c r="CU362" i="1"/>
  <c r="CQ362" i="1"/>
  <c r="CV362" i="1"/>
  <c r="CT364" i="1"/>
  <c r="CT365" i="1"/>
  <c r="CT366" i="1"/>
  <c r="CT367" i="1"/>
  <c r="CT368" i="1"/>
  <c r="CT369" i="1"/>
  <c r="CT370" i="1"/>
  <c r="CT371" i="1"/>
  <c r="CS324" i="1"/>
  <c r="CS325" i="1"/>
  <c r="CS326" i="1"/>
  <c r="CS327" i="1"/>
  <c r="CS328" i="1"/>
  <c r="CS329" i="1"/>
  <c r="CS330" i="1"/>
  <c r="CS331" i="1"/>
  <c r="CS332" i="1"/>
  <c r="CS333" i="1"/>
  <c r="CS334" i="1"/>
  <c r="CS335" i="1"/>
  <c r="CS336" i="1"/>
  <c r="CS337" i="1"/>
  <c r="CS338" i="1"/>
  <c r="CW338" i="1"/>
  <c r="CT340" i="1"/>
  <c r="CZ340" i="1"/>
  <c r="CY341" i="1"/>
  <c r="CU341" i="1"/>
  <c r="CQ341" i="1"/>
  <c r="CV341" i="1"/>
  <c r="CR342" i="1"/>
  <c r="CW342" i="1"/>
  <c r="CT344" i="1"/>
  <c r="CZ344" i="1"/>
  <c r="CY345" i="1"/>
  <c r="CU345" i="1"/>
  <c r="CQ345" i="1"/>
  <c r="CV345" i="1"/>
  <c r="CR346" i="1"/>
  <c r="CW346" i="1"/>
  <c r="CT348" i="1"/>
  <c r="CZ348" i="1"/>
  <c r="CY349" i="1"/>
  <c r="CU349" i="1"/>
  <c r="CQ349" i="1"/>
  <c r="CV349" i="1"/>
  <c r="CR350" i="1"/>
  <c r="CW350" i="1"/>
  <c r="CT352" i="1"/>
  <c r="CZ352" i="1"/>
  <c r="CY353" i="1"/>
  <c r="CU353" i="1"/>
  <c r="CQ353" i="1"/>
  <c r="CV353" i="1"/>
  <c r="CR354" i="1"/>
  <c r="CW354" i="1"/>
  <c r="CT356" i="1"/>
  <c r="CZ356" i="1"/>
  <c r="CY357" i="1"/>
  <c r="CU357" i="1"/>
  <c r="CQ357" i="1"/>
  <c r="CV357" i="1"/>
  <c r="CR358" i="1"/>
  <c r="CW358" i="1"/>
  <c r="CT360" i="1"/>
  <c r="CZ360" i="1"/>
  <c r="CY361" i="1"/>
  <c r="CU361" i="1"/>
  <c r="CQ361" i="1"/>
  <c r="CV361" i="1"/>
  <c r="CR362" i="1"/>
  <c r="CW362" i="1"/>
  <c r="CS363" i="1"/>
  <c r="CX363" i="1"/>
  <c r="CW364" i="1"/>
  <c r="CW365" i="1"/>
  <c r="CW366" i="1"/>
  <c r="CW367" i="1"/>
  <c r="CW368" i="1"/>
  <c r="CW369" i="1"/>
  <c r="CW370" i="1"/>
  <c r="CW371" i="1"/>
  <c r="CW372" i="1"/>
  <c r="CW373" i="1"/>
  <c r="CW374" i="1"/>
  <c r="CW375" i="1"/>
  <c r="CW376" i="1"/>
  <c r="CW377" i="1"/>
  <c r="CW378" i="1"/>
  <c r="CI339" i="1"/>
  <c r="CI340" i="1"/>
  <c r="CI341" i="1"/>
  <c r="CI342" i="1"/>
  <c r="CI343" i="1"/>
  <c r="CI344" i="1"/>
  <c r="CI345" i="1"/>
  <c r="CI346" i="1"/>
  <c r="CI347" i="1"/>
  <c r="CI348" i="1"/>
  <c r="CI349" i="1"/>
  <c r="CI350" i="1"/>
  <c r="CI351" i="1"/>
  <c r="CI352" i="1"/>
  <c r="CI353" i="1"/>
  <c r="CI354" i="1"/>
  <c r="CI355" i="1"/>
  <c r="CI356" i="1"/>
  <c r="CI357" i="1"/>
  <c r="CI358" i="1"/>
  <c r="CI359" i="1"/>
  <c r="CI360" i="1"/>
  <c r="CI361" i="1"/>
  <c r="CI362" i="1"/>
  <c r="CI363" i="1"/>
  <c r="CI364" i="1"/>
  <c r="CI365" i="1"/>
  <c r="CI366" i="1"/>
  <c r="CI367" i="1"/>
  <c r="CI368" i="1"/>
  <c r="CI369" i="1"/>
  <c r="CI370" i="1"/>
  <c r="CI371" i="1"/>
  <c r="CI372" i="1"/>
  <c r="CI373" i="1"/>
  <c r="CI374" i="1"/>
  <c r="CI375" i="1"/>
  <c r="CI376" i="1"/>
  <c r="CI377" i="1"/>
  <c r="CI378" i="1"/>
  <c r="CI379" i="1"/>
  <c r="CQ379" i="1"/>
  <c r="CU379" i="1"/>
  <c r="CY379" i="1"/>
  <c r="CI380" i="1"/>
  <c r="CQ380" i="1"/>
  <c r="CU380" i="1"/>
  <c r="CY380" i="1"/>
  <c r="CI381" i="1"/>
  <c r="CQ381" i="1"/>
  <c r="CU381" i="1"/>
  <c r="CY381" i="1"/>
  <c r="CI382" i="1"/>
  <c r="CQ382" i="1"/>
  <c r="CU382" i="1"/>
  <c r="CY382" i="1"/>
  <c r="CI383" i="1"/>
  <c r="CQ383" i="1"/>
  <c r="CU383" i="1"/>
  <c r="CY383" i="1"/>
  <c r="CI384" i="1"/>
  <c r="CQ384" i="1"/>
  <c r="CU384" i="1"/>
  <c r="CY384" i="1"/>
  <c r="CO385" i="1"/>
  <c r="CK385" i="1"/>
  <c r="CI385" i="1"/>
  <c r="CN385" i="1"/>
  <c r="CT385" i="1"/>
  <c r="CF386" i="1"/>
  <c r="CL386" i="1"/>
  <c r="CQ386" i="1"/>
  <c r="CV386" i="1"/>
  <c r="CI387" i="1"/>
  <c r="CT387" i="1"/>
  <c r="CF388" i="1"/>
  <c r="CL388" i="1"/>
  <c r="CQ388" i="1"/>
  <c r="CV388" i="1"/>
  <c r="CI389" i="1"/>
  <c r="CT389" i="1"/>
  <c r="CF390" i="1"/>
  <c r="CL390" i="1"/>
  <c r="CQ390" i="1"/>
  <c r="CV390" i="1"/>
  <c r="CI391" i="1"/>
  <c r="CT391" i="1"/>
  <c r="CF392" i="1"/>
  <c r="CL392" i="1"/>
  <c r="CQ392" i="1"/>
  <c r="CV392" i="1"/>
  <c r="CI393" i="1"/>
  <c r="CT393" i="1"/>
  <c r="CF394" i="1"/>
  <c r="CL394" i="1"/>
  <c r="CQ394" i="1"/>
  <c r="CV394" i="1"/>
  <c r="CI395" i="1"/>
  <c r="CT395" i="1"/>
  <c r="CF396" i="1"/>
  <c r="CL396" i="1"/>
  <c r="CQ396" i="1"/>
  <c r="CX396" i="1"/>
  <c r="CH397" i="1"/>
  <c r="CO397" i="1"/>
  <c r="CN398" i="1"/>
  <c r="CJ398" i="1"/>
  <c r="CF398" i="1"/>
  <c r="CO398" i="1"/>
  <c r="CI398" i="1"/>
  <c r="CL398" i="1"/>
  <c r="CS398" i="1"/>
  <c r="CI399" i="1"/>
  <c r="CZ399" i="1"/>
  <c r="CV399" i="1"/>
  <c r="CR399" i="1"/>
  <c r="CW399" i="1"/>
  <c r="CQ399" i="1"/>
  <c r="CX399" i="1"/>
  <c r="CG400" i="1"/>
  <c r="CM400" i="1"/>
  <c r="CS401" i="1"/>
  <c r="CY401" i="1"/>
  <c r="CH402" i="1"/>
  <c r="CZ402" i="1"/>
  <c r="CV402" i="1"/>
  <c r="CR402" i="1"/>
  <c r="CY402" i="1"/>
  <c r="CT402" i="1"/>
  <c r="CW402" i="1"/>
  <c r="CN403" i="1"/>
  <c r="CJ403" i="1"/>
  <c r="CF403" i="1"/>
  <c r="CL403" i="1"/>
  <c r="CG403" i="1"/>
  <c r="CM403" i="1"/>
  <c r="CT403" i="1"/>
  <c r="CQ404" i="1"/>
  <c r="CX404" i="1"/>
  <c r="CH405" i="1"/>
  <c r="CO405" i="1"/>
  <c r="CN406" i="1"/>
  <c r="CJ406" i="1"/>
  <c r="CF406" i="1"/>
  <c r="CO406" i="1"/>
  <c r="CI406" i="1"/>
  <c r="CL406" i="1"/>
  <c r="CS406" i="1"/>
  <c r="CI407" i="1"/>
  <c r="CZ407" i="1"/>
  <c r="CV407" i="1"/>
  <c r="CR407" i="1"/>
  <c r="CW407" i="1"/>
  <c r="CQ407" i="1"/>
  <c r="CX407" i="1"/>
  <c r="CG408" i="1"/>
  <c r="CM408" i="1"/>
  <c r="CS409" i="1"/>
  <c r="CY409" i="1"/>
  <c r="CH410" i="1"/>
  <c r="CZ410" i="1"/>
  <c r="CV410" i="1"/>
  <c r="CR410" i="1"/>
  <c r="CY410" i="1"/>
  <c r="CT410" i="1"/>
  <c r="CW410" i="1"/>
  <c r="CH411" i="1"/>
  <c r="CS411" i="1"/>
  <c r="CN412" i="1"/>
  <c r="CJ412" i="1"/>
  <c r="CF412" i="1"/>
  <c r="CL412" i="1"/>
  <c r="CG412" i="1"/>
  <c r="CO412" i="1"/>
  <c r="CI412" i="1"/>
  <c r="CZ412" i="1"/>
  <c r="CV412" i="1"/>
  <c r="CR412" i="1"/>
  <c r="CW412" i="1"/>
  <c r="CQ412" i="1"/>
  <c r="CY412" i="1"/>
  <c r="CT412" i="1"/>
  <c r="CK414" i="1"/>
  <c r="CU414" i="1"/>
  <c r="CH415" i="1"/>
  <c r="CS415" i="1"/>
  <c r="CN416" i="1"/>
  <c r="CJ416" i="1"/>
  <c r="CF416" i="1"/>
  <c r="CL416" i="1"/>
  <c r="CG416" i="1"/>
  <c r="CO416" i="1"/>
  <c r="CI416" i="1"/>
  <c r="CZ416" i="1"/>
  <c r="CV416" i="1"/>
  <c r="CR416" i="1"/>
  <c r="CW416" i="1"/>
  <c r="CQ416" i="1"/>
  <c r="CY416" i="1"/>
  <c r="CT416" i="1"/>
  <c r="CK418" i="1"/>
  <c r="CR379" i="1"/>
  <c r="CV379" i="1"/>
  <c r="CZ379" i="1"/>
  <c r="CR380" i="1"/>
  <c r="CV380" i="1"/>
  <c r="CZ380" i="1"/>
  <c r="CR381" i="1"/>
  <c r="CV381" i="1"/>
  <c r="CZ381" i="1"/>
  <c r="CR382" i="1"/>
  <c r="CV382" i="1"/>
  <c r="CZ382" i="1"/>
  <c r="CR383" i="1"/>
  <c r="CV383" i="1"/>
  <c r="CZ383" i="1"/>
  <c r="CR384" i="1"/>
  <c r="CV384" i="1"/>
  <c r="CZ384" i="1"/>
  <c r="CW385" i="1"/>
  <c r="CS385" i="1"/>
  <c r="CU385" i="1"/>
  <c r="CZ385" i="1"/>
  <c r="CH386" i="1"/>
  <c r="CR386" i="1"/>
  <c r="CO387" i="1"/>
  <c r="CK387" i="1"/>
  <c r="CG387" i="1"/>
  <c r="CJ387" i="1"/>
  <c r="CW387" i="1"/>
  <c r="CS387" i="1"/>
  <c r="CU387" i="1"/>
  <c r="CZ387" i="1"/>
  <c r="CH388" i="1"/>
  <c r="CR388" i="1"/>
  <c r="CO389" i="1"/>
  <c r="CK389" i="1"/>
  <c r="CG389" i="1"/>
  <c r="CJ389" i="1"/>
  <c r="CW389" i="1"/>
  <c r="CS389" i="1"/>
  <c r="CU389" i="1"/>
  <c r="CZ389" i="1"/>
  <c r="CH390" i="1"/>
  <c r="CR390" i="1"/>
  <c r="CO391" i="1"/>
  <c r="CK391" i="1"/>
  <c r="CG391" i="1"/>
  <c r="CJ391" i="1"/>
  <c r="CW391" i="1"/>
  <c r="CS391" i="1"/>
  <c r="CU391" i="1"/>
  <c r="CZ391" i="1"/>
  <c r="CH392" i="1"/>
  <c r="CR392" i="1"/>
  <c r="CO393" i="1"/>
  <c r="CK393" i="1"/>
  <c r="CG393" i="1"/>
  <c r="CJ393" i="1"/>
  <c r="CW393" i="1"/>
  <c r="CS393" i="1"/>
  <c r="CU393" i="1"/>
  <c r="CZ393" i="1"/>
  <c r="CH394" i="1"/>
  <c r="CR394" i="1"/>
  <c r="CO395" i="1"/>
  <c r="CK395" i="1"/>
  <c r="CG395" i="1"/>
  <c r="CJ395" i="1"/>
  <c r="CW395" i="1"/>
  <c r="CS395" i="1"/>
  <c r="CU395" i="1"/>
  <c r="CZ395" i="1"/>
  <c r="CH396" i="1"/>
  <c r="CZ397" i="1"/>
  <c r="CV397" i="1"/>
  <c r="CR397" i="1"/>
  <c r="CW397" i="1"/>
  <c r="CQ397" i="1"/>
  <c r="CX397" i="1"/>
  <c r="CZ400" i="1"/>
  <c r="CV400" i="1"/>
  <c r="CR400" i="1"/>
  <c r="CY400" i="1"/>
  <c r="CT400" i="1"/>
  <c r="CW400" i="1"/>
  <c r="CN401" i="1"/>
  <c r="CJ401" i="1"/>
  <c r="CF401" i="1"/>
  <c r="CL401" i="1"/>
  <c r="CG401" i="1"/>
  <c r="CM401" i="1"/>
  <c r="CN404" i="1"/>
  <c r="CJ404" i="1"/>
  <c r="CF404" i="1"/>
  <c r="CO404" i="1"/>
  <c r="CI404" i="1"/>
  <c r="CL404" i="1"/>
  <c r="CZ405" i="1"/>
  <c r="CV405" i="1"/>
  <c r="CR405" i="1"/>
  <c r="CW405" i="1"/>
  <c r="CQ405" i="1"/>
  <c r="CX405" i="1"/>
  <c r="CZ408" i="1"/>
  <c r="CV408" i="1"/>
  <c r="CR408" i="1"/>
  <c r="CY408" i="1"/>
  <c r="CT408" i="1"/>
  <c r="CW408" i="1"/>
  <c r="CN409" i="1"/>
  <c r="CJ409" i="1"/>
  <c r="CF409" i="1"/>
  <c r="CL409" i="1"/>
  <c r="CG409" i="1"/>
  <c r="CM409" i="1"/>
  <c r="CN413" i="1"/>
  <c r="CJ413" i="1"/>
  <c r="CF413" i="1"/>
  <c r="CO413" i="1"/>
  <c r="CI413" i="1"/>
  <c r="CL413" i="1"/>
  <c r="CG413" i="1"/>
  <c r="CZ413" i="1"/>
  <c r="CV413" i="1"/>
  <c r="CR413" i="1"/>
  <c r="CY413" i="1"/>
  <c r="CT413" i="1"/>
  <c r="CW413" i="1"/>
  <c r="CQ413" i="1"/>
  <c r="CK415" i="1"/>
  <c r="CN417" i="1"/>
  <c r="CJ417" i="1"/>
  <c r="CF417" i="1"/>
  <c r="CO417" i="1"/>
  <c r="CI417" i="1"/>
  <c r="CL417" i="1"/>
  <c r="CG417" i="1"/>
  <c r="CZ417" i="1"/>
  <c r="CV417" i="1"/>
  <c r="CR417" i="1"/>
  <c r="CY417" i="1"/>
  <c r="CT417" i="1"/>
  <c r="CW417" i="1"/>
  <c r="CQ417" i="1"/>
  <c r="CZ398" i="1"/>
  <c r="CV398" i="1"/>
  <c r="CR398" i="1"/>
  <c r="CY398" i="1"/>
  <c r="CT398" i="1"/>
  <c r="CW398" i="1"/>
  <c r="CN399" i="1"/>
  <c r="CJ399" i="1"/>
  <c r="CF399" i="1"/>
  <c r="CL399" i="1"/>
  <c r="CG399" i="1"/>
  <c r="CM399" i="1"/>
  <c r="CN402" i="1"/>
  <c r="CJ402" i="1"/>
  <c r="CF402" i="1"/>
  <c r="CO402" i="1"/>
  <c r="CI402" i="1"/>
  <c r="CL402" i="1"/>
  <c r="CZ403" i="1"/>
  <c r="CV403" i="1"/>
  <c r="CR403" i="1"/>
  <c r="CW403" i="1"/>
  <c r="CQ403" i="1"/>
  <c r="CX403" i="1"/>
  <c r="CZ406" i="1"/>
  <c r="CV406" i="1"/>
  <c r="CR406" i="1"/>
  <c r="CY406" i="1"/>
  <c r="CT406" i="1"/>
  <c r="CW406" i="1"/>
  <c r="CN407" i="1"/>
  <c r="CJ407" i="1"/>
  <c r="CF407" i="1"/>
  <c r="CL407" i="1"/>
  <c r="CG407" i="1"/>
  <c r="CM407" i="1"/>
  <c r="CN410" i="1"/>
  <c r="CJ410" i="1"/>
  <c r="CF410" i="1"/>
  <c r="CO410" i="1"/>
  <c r="CI410" i="1"/>
  <c r="CL410" i="1"/>
  <c r="CN414" i="1"/>
  <c r="CJ414" i="1"/>
  <c r="CF414" i="1"/>
  <c r="CL414" i="1"/>
  <c r="CG414" i="1"/>
  <c r="CO414" i="1"/>
  <c r="CI414" i="1"/>
  <c r="CZ414" i="1"/>
  <c r="CV414" i="1"/>
  <c r="CR414" i="1"/>
  <c r="CW414" i="1"/>
  <c r="CQ414" i="1"/>
  <c r="CY414" i="1"/>
  <c r="CT414" i="1"/>
  <c r="CL418" i="1"/>
  <c r="CO418" i="1"/>
  <c r="CJ418" i="1"/>
  <c r="CF418" i="1"/>
  <c r="CM418" i="1"/>
  <c r="CG418" i="1"/>
  <c r="CI418" i="1"/>
  <c r="CT379" i="1"/>
  <c r="CT380" i="1"/>
  <c r="CT381" i="1"/>
  <c r="CT382" i="1"/>
  <c r="CT383" i="1"/>
  <c r="CT384" i="1"/>
  <c r="CO386" i="1"/>
  <c r="CK386" i="1"/>
  <c r="CG386" i="1"/>
  <c r="CJ386" i="1"/>
  <c r="CW386" i="1"/>
  <c r="CS386" i="1"/>
  <c r="CU386" i="1"/>
  <c r="CZ386" i="1"/>
  <c r="CO388" i="1"/>
  <c r="CK388" i="1"/>
  <c r="CG388" i="1"/>
  <c r="CJ388" i="1"/>
  <c r="CW388" i="1"/>
  <c r="CS388" i="1"/>
  <c r="CU388" i="1"/>
  <c r="CZ388" i="1"/>
  <c r="CO390" i="1"/>
  <c r="CK390" i="1"/>
  <c r="CG390" i="1"/>
  <c r="CJ390" i="1"/>
  <c r="CW390" i="1"/>
  <c r="CS390" i="1"/>
  <c r="CU390" i="1"/>
  <c r="CZ390" i="1"/>
  <c r="CO392" i="1"/>
  <c r="CK392" i="1"/>
  <c r="CG392" i="1"/>
  <c r="CJ392" i="1"/>
  <c r="CW392" i="1"/>
  <c r="CS392" i="1"/>
  <c r="CU392" i="1"/>
  <c r="CZ392" i="1"/>
  <c r="CO394" i="1"/>
  <c r="CK394" i="1"/>
  <c r="CG394" i="1"/>
  <c r="CJ394" i="1"/>
  <c r="CW394" i="1"/>
  <c r="CS394" i="1"/>
  <c r="CU394" i="1"/>
  <c r="CZ394" i="1"/>
  <c r="CO396" i="1"/>
  <c r="CK396" i="1"/>
  <c r="CG396" i="1"/>
  <c r="CJ396" i="1"/>
  <c r="CZ396" i="1"/>
  <c r="CV396" i="1"/>
  <c r="CR396" i="1"/>
  <c r="CY396" i="1"/>
  <c r="CT396" i="1"/>
  <c r="CW396" i="1"/>
  <c r="CN397" i="1"/>
  <c r="CJ397" i="1"/>
  <c r="CF397" i="1"/>
  <c r="CL397" i="1"/>
  <c r="CG397" i="1"/>
  <c r="CM397" i="1"/>
  <c r="CQ398" i="1"/>
  <c r="CX398" i="1"/>
  <c r="CH399" i="1"/>
  <c r="CO399" i="1"/>
  <c r="CN400" i="1"/>
  <c r="CJ400" i="1"/>
  <c r="CF400" i="1"/>
  <c r="CO400" i="1"/>
  <c r="CI400" i="1"/>
  <c r="CL400" i="1"/>
  <c r="CZ401" i="1"/>
  <c r="CV401" i="1"/>
  <c r="CR401" i="1"/>
  <c r="CW401" i="1"/>
  <c r="CQ401" i="1"/>
  <c r="CX401" i="1"/>
  <c r="CG402" i="1"/>
  <c r="CM402" i="1"/>
  <c r="CS403" i="1"/>
  <c r="CY403" i="1"/>
  <c r="CZ404" i="1"/>
  <c r="CV404" i="1"/>
  <c r="CR404" i="1"/>
  <c r="CY404" i="1"/>
  <c r="CT404" i="1"/>
  <c r="CW404" i="1"/>
  <c r="CN405" i="1"/>
  <c r="CJ405" i="1"/>
  <c r="CF405" i="1"/>
  <c r="CL405" i="1"/>
  <c r="CG405" i="1"/>
  <c r="CM405" i="1"/>
  <c r="CQ406" i="1"/>
  <c r="CX406" i="1"/>
  <c r="CH407" i="1"/>
  <c r="CO407" i="1"/>
  <c r="CN408" i="1"/>
  <c r="CJ408" i="1"/>
  <c r="CF408" i="1"/>
  <c r="CO408" i="1"/>
  <c r="CI408" i="1"/>
  <c r="CL408" i="1"/>
  <c r="CZ409" i="1"/>
  <c r="CV409" i="1"/>
  <c r="CR409" i="1"/>
  <c r="CW409" i="1"/>
  <c r="CQ409" i="1"/>
  <c r="CX409" i="1"/>
  <c r="CG410" i="1"/>
  <c r="CM410" i="1"/>
  <c r="CN411" i="1"/>
  <c r="CJ411" i="1"/>
  <c r="CF411" i="1"/>
  <c r="CO411" i="1"/>
  <c r="CI411" i="1"/>
  <c r="CL411" i="1"/>
  <c r="CG411" i="1"/>
  <c r="CZ411" i="1"/>
  <c r="CV411" i="1"/>
  <c r="CR411" i="1"/>
  <c r="CY411" i="1"/>
  <c r="CT411" i="1"/>
  <c r="CW411" i="1"/>
  <c r="CQ411" i="1"/>
  <c r="CH414" i="1"/>
  <c r="CS414" i="1"/>
  <c r="CN415" i="1"/>
  <c r="CJ415" i="1"/>
  <c r="CF415" i="1"/>
  <c r="CO415" i="1"/>
  <c r="CI415" i="1"/>
  <c r="CL415" i="1"/>
  <c r="CG415" i="1"/>
  <c r="CZ415" i="1"/>
  <c r="CV415" i="1"/>
  <c r="CR415" i="1"/>
  <c r="CY415" i="1"/>
  <c r="CT415" i="1"/>
  <c r="CW415" i="1"/>
  <c r="CQ415" i="1"/>
  <c r="CH418" i="1"/>
  <c r="CJ420" i="1"/>
  <c r="CL423" i="1"/>
  <c r="CH423" i="1"/>
  <c r="CM423" i="1"/>
  <c r="CG423" i="1"/>
  <c r="CK423" i="1"/>
  <c r="CF423" i="1"/>
  <c r="CO423" i="1"/>
  <c r="CJ424" i="1"/>
  <c r="CI423" i="1"/>
  <c r="CL420" i="1"/>
  <c r="CH420" i="1"/>
  <c r="CN420" i="1"/>
  <c r="CI420" i="1"/>
  <c r="CM420" i="1"/>
  <c r="CG420" i="1"/>
  <c r="CO420" i="1"/>
  <c r="CJ423" i="1"/>
  <c r="CL424" i="1"/>
  <c r="CH424" i="1"/>
  <c r="CN424" i="1"/>
  <c r="CI424" i="1"/>
  <c r="CM424" i="1"/>
  <c r="CG424" i="1"/>
  <c r="CO424" i="1"/>
  <c r="CL419" i="1"/>
  <c r="CH419" i="1"/>
  <c r="CM419" i="1"/>
  <c r="CK419" i="1"/>
  <c r="CF419" i="1"/>
  <c r="CN419" i="1"/>
  <c r="CF420" i="1"/>
  <c r="CN423" i="1"/>
  <c r="CF424" i="1"/>
  <c r="CI421" i="1"/>
  <c r="CL422" i="1"/>
  <c r="CH422" i="1"/>
  <c r="CJ422" i="1"/>
  <c r="CO422" i="1"/>
  <c r="CI425" i="1"/>
  <c r="CL426" i="1"/>
  <c r="CH426" i="1"/>
  <c r="CJ426" i="1"/>
  <c r="CO426" i="1"/>
  <c r="CF427" i="1"/>
  <c r="CK427" i="1"/>
  <c r="CG428" i="1"/>
  <c r="CM428" i="1"/>
  <c r="CI429" i="1"/>
  <c r="CL430" i="1"/>
  <c r="CH430" i="1"/>
  <c r="CJ430" i="1"/>
  <c r="CO430" i="1"/>
  <c r="CF431" i="1"/>
  <c r="CK431" i="1"/>
  <c r="CG432" i="1"/>
  <c r="CM432" i="1"/>
  <c r="CI433" i="1"/>
  <c r="CL434" i="1"/>
  <c r="CH434" i="1"/>
  <c r="CJ434" i="1"/>
  <c r="CO434" i="1"/>
  <c r="CL421" i="1"/>
  <c r="CH421" i="1"/>
  <c r="CJ421" i="1"/>
  <c r="CO421" i="1"/>
  <c r="CL425" i="1"/>
  <c r="CH425" i="1"/>
  <c r="CJ425" i="1"/>
  <c r="CO425" i="1"/>
  <c r="CG427" i="1"/>
  <c r="CM427" i="1"/>
  <c r="CI428" i="1"/>
  <c r="CL429" i="1"/>
  <c r="CH429" i="1"/>
  <c r="CJ429" i="1"/>
  <c r="CO429" i="1"/>
  <c r="CG431" i="1"/>
  <c r="CM431" i="1"/>
  <c r="CI432" i="1"/>
  <c r="CL433" i="1"/>
  <c r="CH433" i="1"/>
  <c r="CJ433" i="1"/>
  <c r="CO433" i="1"/>
  <c r="CI427" i="1"/>
  <c r="CL428" i="1"/>
  <c r="CH428" i="1"/>
  <c r="CJ428" i="1"/>
  <c r="CO428" i="1"/>
  <c r="CI431" i="1"/>
  <c r="CL432" i="1"/>
  <c r="CH432" i="1"/>
  <c r="CJ432" i="1"/>
  <c r="CO432" i="1"/>
  <c r="CL427" i="1"/>
  <c r="CH427" i="1"/>
  <c r="CJ427" i="1"/>
  <c r="CO427" i="1"/>
  <c r="CF428" i="1"/>
  <c r="CK428" i="1"/>
  <c r="CL431" i="1"/>
  <c r="CH431" i="1"/>
  <c r="CJ431" i="1"/>
  <c r="CO431" i="1"/>
  <c r="CF432" i="1"/>
  <c r="CK432" i="1"/>
  <c r="CI435" i="1"/>
  <c r="CM435" i="1"/>
  <c r="CI436" i="1"/>
  <c r="CM436" i="1"/>
  <c r="CI437" i="1"/>
  <c r="CM437" i="1"/>
  <c r="CI438" i="1"/>
  <c r="CM438" i="1"/>
  <c r="CI439" i="1"/>
  <c r="CM439" i="1"/>
  <c r="CI440" i="1"/>
  <c r="CM440" i="1"/>
  <c r="CS440" i="1"/>
  <c r="CN441" i="1"/>
  <c r="CJ441" i="1"/>
  <c r="CF441" i="1"/>
  <c r="CK441" i="1"/>
  <c r="CZ441" i="1"/>
  <c r="CV441" i="1"/>
  <c r="CR441" i="1"/>
  <c r="CU441" i="1"/>
  <c r="CH442" i="1"/>
  <c r="CS442" i="1"/>
  <c r="CN443" i="1"/>
  <c r="CJ443" i="1"/>
  <c r="CF443" i="1"/>
  <c r="CK443" i="1"/>
  <c r="CZ443" i="1"/>
  <c r="CV443" i="1"/>
  <c r="CR443" i="1"/>
  <c r="CU443" i="1"/>
  <c r="CH444" i="1"/>
  <c r="CS444" i="1"/>
  <c r="CN445" i="1"/>
  <c r="CJ445" i="1"/>
  <c r="CF445" i="1"/>
  <c r="CL445" i="1"/>
  <c r="CK445" i="1"/>
  <c r="CZ446" i="1"/>
  <c r="CV446" i="1"/>
  <c r="CR446" i="1"/>
  <c r="CY446" i="1"/>
  <c r="CT446" i="1"/>
  <c r="CW446" i="1"/>
  <c r="CN447" i="1"/>
  <c r="CJ447" i="1"/>
  <c r="CF447" i="1"/>
  <c r="CL447" i="1"/>
  <c r="CG447" i="1"/>
  <c r="CM447" i="1"/>
  <c r="CN450" i="1"/>
  <c r="CJ450" i="1"/>
  <c r="CF450" i="1"/>
  <c r="CO450" i="1"/>
  <c r="CI450" i="1"/>
  <c r="CL450" i="1"/>
  <c r="CZ451" i="1"/>
  <c r="CV451" i="1"/>
  <c r="CR451" i="1"/>
  <c r="CY451" i="1"/>
  <c r="CW451" i="1"/>
  <c r="CQ451" i="1"/>
  <c r="CX451" i="1"/>
  <c r="CN454" i="1"/>
  <c r="CJ454" i="1"/>
  <c r="CF454" i="1"/>
  <c r="CL454" i="1"/>
  <c r="CG454" i="1"/>
  <c r="CO454" i="1"/>
  <c r="CI454" i="1"/>
  <c r="CZ454" i="1"/>
  <c r="CV454" i="1"/>
  <c r="CR454" i="1"/>
  <c r="CW454" i="1"/>
  <c r="CQ454" i="1"/>
  <c r="CY454" i="1"/>
  <c r="CT454" i="1"/>
  <c r="CN458" i="1"/>
  <c r="CJ458" i="1"/>
  <c r="CF458" i="1"/>
  <c r="CL458" i="1"/>
  <c r="CG458" i="1"/>
  <c r="CO458" i="1"/>
  <c r="CI458" i="1"/>
  <c r="CZ458" i="1"/>
  <c r="CV458" i="1"/>
  <c r="CR458" i="1"/>
  <c r="CW458" i="1"/>
  <c r="CQ458" i="1"/>
  <c r="CY458" i="1"/>
  <c r="CT458" i="1"/>
  <c r="CN448" i="1"/>
  <c r="CJ448" i="1"/>
  <c r="CF448" i="1"/>
  <c r="CO448" i="1"/>
  <c r="CI448" i="1"/>
  <c r="CL448" i="1"/>
  <c r="CZ449" i="1"/>
  <c r="CV449" i="1"/>
  <c r="CR449" i="1"/>
  <c r="CW449" i="1"/>
  <c r="CQ449" i="1"/>
  <c r="CX449" i="1"/>
  <c r="CN455" i="1"/>
  <c r="CJ455" i="1"/>
  <c r="CF455" i="1"/>
  <c r="CO455" i="1"/>
  <c r="CI455" i="1"/>
  <c r="CL455" i="1"/>
  <c r="CG455" i="1"/>
  <c r="CZ455" i="1"/>
  <c r="CV455" i="1"/>
  <c r="CR455" i="1"/>
  <c r="CY455" i="1"/>
  <c r="CT455" i="1"/>
  <c r="CW455" i="1"/>
  <c r="CQ455" i="1"/>
  <c r="CN459" i="1"/>
  <c r="CJ459" i="1"/>
  <c r="CF459" i="1"/>
  <c r="CO459" i="1"/>
  <c r="CI459" i="1"/>
  <c r="CL459" i="1"/>
  <c r="CG459" i="1"/>
  <c r="CZ459" i="1"/>
  <c r="CV459" i="1"/>
  <c r="CR459" i="1"/>
  <c r="CY459" i="1"/>
  <c r="CT459" i="1"/>
  <c r="CW459" i="1"/>
  <c r="CQ459" i="1"/>
  <c r="CN462" i="1"/>
  <c r="CJ462" i="1"/>
  <c r="CF462" i="1"/>
  <c r="CL462" i="1"/>
  <c r="CG462" i="1"/>
  <c r="CO462" i="1"/>
  <c r="CI462" i="1"/>
  <c r="CM462" i="1"/>
  <c r="CH462" i="1"/>
  <c r="CZ440" i="1"/>
  <c r="CV440" i="1"/>
  <c r="CR440" i="1"/>
  <c r="CU440" i="1"/>
  <c r="CN442" i="1"/>
  <c r="CJ442" i="1"/>
  <c r="CF442" i="1"/>
  <c r="CK442" i="1"/>
  <c r="CZ442" i="1"/>
  <c r="CV442" i="1"/>
  <c r="CR442" i="1"/>
  <c r="CU442" i="1"/>
  <c r="CN444" i="1"/>
  <c r="CJ444" i="1"/>
  <c r="CF444" i="1"/>
  <c r="CK444" i="1"/>
  <c r="CZ444" i="1"/>
  <c r="CV444" i="1"/>
  <c r="CR444" i="1"/>
  <c r="CU444" i="1"/>
  <c r="CN446" i="1"/>
  <c r="CJ446" i="1"/>
  <c r="CF446" i="1"/>
  <c r="CO446" i="1"/>
  <c r="CI446" i="1"/>
  <c r="CL446" i="1"/>
  <c r="CZ447" i="1"/>
  <c r="CV447" i="1"/>
  <c r="CR447" i="1"/>
  <c r="CW447" i="1"/>
  <c r="CQ447" i="1"/>
  <c r="CX447" i="1"/>
  <c r="CG448" i="1"/>
  <c r="CM448" i="1"/>
  <c r="CS449" i="1"/>
  <c r="CY449" i="1"/>
  <c r="CZ450" i="1"/>
  <c r="CV450" i="1"/>
  <c r="CR450" i="1"/>
  <c r="CY450" i="1"/>
  <c r="CT450" i="1"/>
  <c r="CW450" i="1"/>
  <c r="CN451" i="1"/>
  <c r="CJ451" i="1"/>
  <c r="CF451" i="1"/>
  <c r="CL451" i="1"/>
  <c r="CG451" i="1"/>
  <c r="CM451" i="1"/>
  <c r="CN452" i="1"/>
  <c r="CJ452" i="1"/>
  <c r="CF452" i="1"/>
  <c r="CL452" i="1"/>
  <c r="CG452" i="1"/>
  <c r="CO452" i="1"/>
  <c r="CI452" i="1"/>
  <c r="CZ452" i="1"/>
  <c r="CV452" i="1"/>
  <c r="CR452" i="1"/>
  <c r="CW452" i="1"/>
  <c r="CQ452" i="1"/>
  <c r="CY452" i="1"/>
  <c r="CT452" i="1"/>
  <c r="CH455" i="1"/>
  <c r="CS455" i="1"/>
  <c r="CN456" i="1"/>
  <c r="CJ456" i="1"/>
  <c r="CF456" i="1"/>
  <c r="CL456" i="1"/>
  <c r="CG456" i="1"/>
  <c r="CO456" i="1"/>
  <c r="CI456" i="1"/>
  <c r="CZ456" i="1"/>
  <c r="CV456" i="1"/>
  <c r="CR456" i="1"/>
  <c r="CW456" i="1"/>
  <c r="CQ456" i="1"/>
  <c r="CY456" i="1"/>
  <c r="CT456" i="1"/>
  <c r="CH459" i="1"/>
  <c r="CS459" i="1"/>
  <c r="CN460" i="1"/>
  <c r="CJ460" i="1"/>
  <c r="CF460" i="1"/>
  <c r="CL460" i="1"/>
  <c r="CG460" i="1"/>
  <c r="CO460" i="1"/>
  <c r="CI460" i="1"/>
  <c r="CZ460" i="1"/>
  <c r="CV460" i="1"/>
  <c r="CR460" i="1"/>
  <c r="CW460" i="1"/>
  <c r="CQ460" i="1"/>
  <c r="CY460" i="1"/>
  <c r="CT460" i="1"/>
  <c r="CK462" i="1"/>
  <c r="CT418" i="1"/>
  <c r="CT419" i="1"/>
  <c r="CT420" i="1"/>
  <c r="CT421" i="1"/>
  <c r="CT422" i="1"/>
  <c r="CT423" i="1"/>
  <c r="CT424" i="1"/>
  <c r="CT425" i="1"/>
  <c r="CT426" i="1"/>
  <c r="CT427" i="1"/>
  <c r="CT428" i="1"/>
  <c r="CT429" i="1"/>
  <c r="CT430" i="1"/>
  <c r="CT431" i="1"/>
  <c r="CT432" i="1"/>
  <c r="CT433" i="1"/>
  <c r="CT434" i="1"/>
  <c r="CH435" i="1"/>
  <c r="CT435" i="1"/>
  <c r="CH436" i="1"/>
  <c r="CT436" i="1"/>
  <c r="CH437" i="1"/>
  <c r="CT437" i="1"/>
  <c r="CH438" i="1"/>
  <c r="CT438" i="1"/>
  <c r="CH439" i="1"/>
  <c r="CT439" i="1"/>
  <c r="CH440" i="1"/>
  <c r="CL440" i="1"/>
  <c r="CQ440" i="1"/>
  <c r="CW440" i="1"/>
  <c r="CI441" i="1"/>
  <c r="CO441" i="1"/>
  <c r="CT441" i="1"/>
  <c r="CY441" i="1"/>
  <c r="CG442" i="1"/>
  <c r="CL442" i="1"/>
  <c r="CQ442" i="1"/>
  <c r="CW442" i="1"/>
  <c r="CI443" i="1"/>
  <c r="CO443" i="1"/>
  <c r="CT443" i="1"/>
  <c r="CY443" i="1"/>
  <c r="CG444" i="1"/>
  <c r="CL444" i="1"/>
  <c r="CQ444" i="1"/>
  <c r="CW444" i="1"/>
  <c r="CI445" i="1"/>
  <c r="CZ445" i="1"/>
  <c r="CV445" i="1"/>
  <c r="CR445" i="1"/>
  <c r="CW445" i="1"/>
  <c r="CQ445" i="1"/>
  <c r="CX445" i="1"/>
  <c r="CG446" i="1"/>
  <c r="CM446" i="1"/>
  <c r="CU446" i="1"/>
  <c r="CK447" i="1"/>
  <c r="CS447" i="1"/>
  <c r="CY447" i="1"/>
  <c r="CH448" i="1"/>
  <c r="CZ448" i="1"/>
  <c r="CV448" i="1"/>
  <c r="CR448" i="1"/>
  <c r="CY448" i="1"/>
  <c r="CT448" i="1"/>
  <c r="CW448" i="1"/>
  <c r="CN449" i="1"/>
  <c r="CJ449" i="1"/>
  <c r="CF449" i="1"/>
  <c r="CL449" i="1"/>
  <c r="CG449" i="1"/>
  <c r="CM449" i="1"/>
  <c r="CT449" i="1"/>
  <c r="CK450" i="1"/>
  <c r="CQ450" i="1"/>
  <c r="CX450" i="1"/>
  <c r="CH451" i="1"/>
  <c r="CO451" i="1"/>
  <c r="CU451" i="1"/>
  <c r="CH452" i="1"/>
  <c r="CS452" i="1"/>
  <c r="CN453" i="1"/>
  <c r="CJ453" i="1"/>
  <c r="CF453" i="1"/>
  <c r="CO453" i="1"/>
  <c r="CI453" i="1"/>
  <c r="CL453" i="1"/>
  <c r="CG453" i="1"/>
  <c r="CZ453" i="1"/>
  <c r="CV453" i="1"/>
  <c r="CR453" i="1"/>
  <c r="CY453" i="1"/>
  <c r="CT453" i="1"/>
  <c r="CW453" i="1"/>
  <c r="CQ453" i="1"/>
  <c r="CM454" i="1"/>
  <c r="CX454" i="1"/>
  <c r="CK455" i="1"/>
  <c r="CU455" i="1"/>
  <c r="CH456" i="1"/>
  <c r="CS456" i="1"/>
  <c r="CN457" i="1"/>
  <c r="CJ457" i="1"/>
  <c r="CF457" i="1"/>
  <c r="CO457" i="1"/>
  <c r="CI457" i="1"/>
  <c r="CL457" i="1"/>
  <c r="CG457" i="1"/>
  <c r="CZ457" i="1"/>
  <c r="CV457" i="1"/>
  <c r="CR457" i="1"/>
  <c r="CY457" i="1"/>
  <c r="CT457" i="1"/>
  <c r="CW457" i="1"/>
  <c r="CQ457" i="1"/>
  <c r="CM458" i="1"/>
  <c r="CX458" i="1"/>
  <c r="CK459" i="1"/>
  <c r="CU459" i="1"/>
  <c r="CH460" i="1"/>
  <c r="CS460" i="1"/>
  <c r="CN461" i="1"/>
  <c r="CJ461" i="1"/>
  <c r="CF461" i="1"/>
  <c r="CK461" i="1"/>
  <c r="CZ461" i="1"/>
  <c r="CV461" i="1"/>
  <c r="CR461" i="1"/>
  <c r="CU461" i="1"/>
  <c r="CS462" i="1"/>
  <c r="CX462" i="1"/>
  <c r="CT463" i="1"/>
  <c r="CS464" i="1"/>
  <c r="CW465" i="1"/>
  <c r="CS465" i="1"/>
  <c r="CZ465" i="1"/>
  <c r="CV465" i="1"/>
  <c r="CR465" i="1"/>
  <c r="CY465" i="1"/>
  <c r="CU465" i="1"/>
  <c r="CQ465" i="1"/>
  <c r="CJ466" i="1"/>
  <c r="CG461" i="1"/>
  <c r="CL461" i="1"/>
  <c r="CQ461" i="1"/>
  <c r="CW461" i="1"/>
  <c r="CT462" i="1"/>
  <c r="CT464" i="1"/>
  <c r="CT465" i="1"/>
  <c r="CZ462" i="1"/>
  <c r="CV462" i="1"/>
  <c r="CR462" i="1"/>
  <c r="CU462" i="1"/>
  <c r="CZ463" i="1"/>
  <c r="CV463" i="1"/>
  <c r="CR463" i="1"/>
  <c r="CY463" i="1"/>
  <c r="CU463" i="1"/>
  <c r="CQ463" i="1"/>
  <c r="CX463" i="1"/>
  <c r="CX465" i="1"/>
  <c r="CI461" i="1"/>
  <c r="CO461" i="1"/>
  <c r="CT461" i="1"/>
  <c r="CY461" i="1"/>
  <c r="CQ462" i="1"/>
  <c r="CW462" i="1"/>
  <c r="CS463" i="1"/>
  <c r="CZ464" i="1"/>
  <c r="CV464" i="1"/>
  <c r="CR464" i="1"/>
  <c r="CY464" i="1"/>
  <c r="CU464" i="1"/>
  <c r="CQ464" i="1"/>
  <c r="CX464" i="1"/>
  <c r="CL466" i="1"/>
  <c r="CH466" i="1"/>
  <c r="CN466" i="1"/>
  <c r="CI466" i="1"/>
  <c r="CM466" i="1"/>
  <c r="CG466" i="1"/>
  <c r="CK466" i="1"/>
  <c r="CF466" i="1"/>
  <c r="CM472" i="1"/>
  <c r="CI472" i="1"/>
  <c r="CL472" i="1"/>
  <c r="CH472" i="1"/>
  <c r="CO472" i="1"/>
  <c r="CK472" i="1"/>
  <c r="CG472" i="1"/>
  <c r="CZ476" i="1"/>
  <c r="CV476" i="1"/>
  <c r="CR476" i="1"/>
  <c r="CY476" i="1"/>
  <c r="CT476" i="1"/>
  <c r="CX476" i="1"/>
  <c r="CS476" i="1"/>
  <c r="CW476" i="1"/>
  <c r="CQ476" i="1"/>
  <c r="CW480" i="1"/>
  <c r="CS480" i="1"/>
  <c r="CY480" i="1"/>
  <c r="CT480" i="1"/>
  <c r="CV480" i="1"/>
  <c r="CQ480" i="1"/>
  <c r="CX480" i="1"/>
  <c r="CU480" i="1"/>
  <c r="CR480" i="1"/>
  <c r="CI463" i="1"/>
  <c r="CM463" i="1"/>
  <c r="CI464" i="1"/>
  <c r="CM464" i="1"/>
  <c r="CI465" i="1"/>
  <c r="CM465" i="1"/>
  <c r="CG467" i="1"/>
  <c r="CM467" i="1"/>
  <c r="CL469" i="1"/>
  <c r="CH469" i="1"/>
  <c r="CO469" i="1"/>
  <c r="CJ469" i="1"/>
  <c r="CL471" i="1"/>
  <c r="CH471" i="1"/>
  <c r="CO471" i="1"/>
  <c r="CK471" i="1"/>
  <c r="CG471" i="1"/>
  <c r="CM471" i="1"/>
  <c r="CF472" i="1"/>
  <c r="CU476" i="1"/>
  <c r="CN478" i="1"/>
  <c r="CJ478" i="1"/>
  <c r="CF478" i="1"/>
  <c r="CO478" i="1"/>
  <c r="CI478" i="1"/>
  <c r="CM478" i="1"/>
  <c r="CH478" i="1"/>
  <c r="CL478" i="1"/>
  <c r="CG478" i="1"/>
  <c r="CZ480" i="1"/>
  <c r="CF463" i="1"/>
  <c r="CJ463" i="1"/>
  <c r="CF464" i="1"/>
  <c r="CJ464" i="1"/>
  <c r="CF465" i="1"/>
  <c r="CJ465" i="1"/>
  <c r="CI467" i="1"/>
  <c r="CL468" i="1"/>
  <c r="CH468" i="1"/>
  <c r="CJ468" i="1"/>
  <c r="CO468" i="1"/>
  <c r="CF469" i="1"/>
  <c r="CK469" i="1"/>
  <c r="CL470" i="1"/>
  <c r="CH470" i="1"/>
  <c r="CO470" i="1"/>
  <c r="CK470" i="1"/>
  <c r="CG470" i="1"/>
  <c r="CM470" i="1"/>
  <c r="CF471" i="1"/>
  <c r="CN471" i="1"/>
  <c r="CJ472" i="1"/>
  <c r="CN476" i="1"/>
  <c r="CJ476" i="1"/>
  <c r="CF476" i="1"/>
  <c r="CO476" i="1"/>
  <c r="CI476" i="1"/>
  <c r="CM476" i="1"/>
  <c r="CH476" i="1"/>
  <c r="CL476" i="1"/>
  <c r="CG476" i="1"/>
  <c r="CK478" i="1"/>
  <c r="CL467" i="1"/>
  <c r="CH467" i="1"/>
  <c r="CJ467" i="1"/>
  <c r="CO467" i="1"/>
  <c r="CG469" i="1"/>
  <c r="CM469" i="1"/>
  <c r="CN472" i="1"/>
  <c r="CZ478" i="1"/>
  <c r="CV478" i="1"/>
  <c r="CR478" i="1"/>
  <c r="CY478" i="1"/>
  <c r="CT478" i="1"/>
  <c r="CX478" i="1"/>
  <c r="CS478" i="1"/>
  <c r="CW478" i="1"/>
  <c r="CQ478" i="1"/>
  <c r="CO480" i="1"/>
  <c r="CK480" i="1"/>
  <c r="CG480" i="1"/>
  <c r="CN480" i="1"/>
  <c r="CI480" i="1"/>
  <c r="CL480" i="1"/>
  <c r="CF480" i="1"/>
  <c r="CM480" i="1"/>
  <c r="CJ480" i="1"/>
  <c r="CH480" i="1"/>
  <c r="CO484" i="1"/>
  <c r="CK484" i="1"/>
  <c r="CG484" i="1"/>
  <c r="CN484" i="1"/>
  <c r="CI484" i="1"/>
  <c r="CL484" i="1"/>
  <c r="CF484" i="1"/>
  <c r="CW484" i="1"/>
  <c r="CS484" i="1"/>
  <c r="CY484" i="1"/>
  <c r="CT484" i="1"/>
  <c r="CV484" i="1"/>
  <c r="CQ484" i="1"/>
  <c r="CZ484" i="1"/>
  <c r="CO488" i="1"/>
  <c r="CK488" i="1"/>
  <c r="CG488" i="1"/>
  <c r="CN488" i="1"/>
  <c r="CI488" i="1"/>
  <c r="CL488" i="1"/>
  <c r="CF488" i="1"/>
  <c r="CW488" i="1"/>
  <c r="CS488" i="1"/>
  <c r="CY488" i="1"/>
  <c r="CT488" i="1"/>
  <c r="CV488" i="1"/>
  <c r="CQ488" i="1"/>
  <c r="CZ488" i="1"/>
  <c r="CG473" i="1"/>
  <c r="CK473" i="1"/>
  <c r="CO473" i="1"/>
  <c r="CG474" i="1"/>
  <c r="CK474" i="1"/>
  <c r="CO474" i="1"/>
  <c r="CG475" i="1"/>
  <c r="CK475" i="1"/>
  <c r="CO475" i="1"/>
  <c r="CO481" i="1"/>
  <c r="CK481" i="1"/>
  <c r="CG481" i="1"/>
  <c r="CL481" i="1"/>
  <c r="CF481" i="1"/>
  <c r="CN481" i="1"/>
  <c r="CI481" i="1"/>
  <c r="CW481" i="1"/>
  <c r="CS481" i="1"/>
  <c r="CV481" i="1"/>
  <c r="CQ481" i="1"/>
  <c r="CY481" i="1"/>
  <c r="CT481" i="1"/>
  <c r="CZ481" i="1"/>
  <c r="CJ483" i="1"/>
  <c r="CU483" i="1"/>
  <c r="CH484" i="1"/>
  <c r="CR484" i="1"/>
  <c r="CO485" i="1"/>
  <c r="CK485" i="1"/>
  <c r="CG485" i="1"/>
  <c r="CL485" i="1"/>
  <c r="CF485" i="1"/>
  <c r="CN485" i="1"/>
  <c r="CI485" i="1"/>
  <c r="CW485" i="1"/>
  <c r="CS485" i="1"/>
  <c r="CV485" i="1"/>
  <c r="CQ485" i="1"/>
  <c r="CY485" i="1"/>
  <c r="CT485" i="1"/>
  <c r="CZ485" i="1"/>
  <c r="CJ487" i="1"/>
  <c r="CU487" i="1"/>
  <c r="CH488" i="1"/>
  <c r="CR488" i="1"/>
  <c r="CO489" i="1"/>
  <c r="CK489" i="1"/>
  <c r="CG489" i="1"/>
  <c r="CL489" i="1"/>
  <c r="CF489" i="1"/>
  <c r="CN489" i="1"/>
  <c r="CI489" i="1"/>
  <c r="CW489" i="1"/>
  <c r="CS489" i="1"/>
  <c r="CV489" i="1"/>
  <c r="CQ489" i="1"/>
  <c r="CY489" i="1"/>
  <c r="CT489" i="1"/>
  <c r="CZ489" i="1"/>
  <c r="CO492" i="1"/>
  <c r="CK492" i="1"/>
  <c r="CG492" i="1"/>
  <c r="CN492" i="1"/>
  <c r="CI492" i="1"/>
  <c r="CM492" i="1"/>
  <c r="CH492" i="1"/>
  <c r="CL492" i="1"/>
  <c r="CF492" i="1"/>
  <c r="CT466" i="1"/>
  <c r="CT467" i="1"/>
  <c r="CT468" i="1"/>
  <c r="CT469" i="1"/>
  <c r="CT470" i="1"/>
  <c r="CT471" i="1"/>
  <c r="CT472" i="1"/>
  <c r="CH473" i="1"/>
  <c r="CL473" i="1"/>
  <c r="CT473" i="1"/>
  <c r="CH474" i="1"/>
  <c r="CL474" i="1"/>
  <c r="CT474" i="1"/>
  <c r="CH475" i="1"/>
  <c r="CL475" i="1"/>
  <c r="CZ475" i="1"/>
  <c r="CV475" i="1"/>
  <c r="CR475" i="1"/>
  <c r="CU475" i="1"/>
  <c r="CN477" i="1"/>
  <c r="CJ477" i="1"/>
  <c r="CF477" i="1"/>
  <c r="CK477" i="1"/>
  <c r="CZ477" i="1"/>
  <c r="CV477" i="1"/>
  <c r="CR477" i="1"/>
  <c r="CU477" i="1"/>
  <c r="CN479" i="1"/>
  <c r="CJ479" i="1"/>
  <c r="CF479" i="1"/>
  <c r="CK479" i="1"/>
  <c r="CH481" i="1"/>
  <c r="CR481" i="1"/>
  <c r="CO482" i="1"/>
  <c r="CK482" i="1"/>
  <c r="CG482" i="1"/>
  <c r="CN482" i="1"/>
  <c r="CI482" i="1"/>
  <c r="CL482" i="1"/>
  <c r="CF482" i="1"/>
  <c r="CW482" i="1"/>
  <c r="CS482" i="1"/>
  <c r="CY482" i="1"/>
  <c r="CT482" i="1"/>
  <c r="CV482" i="1"/>
  <c r="CQ482" i="1"/>
  <c r="CZ482" i="1"/>
  <c r="CJ484" i="1"/>
  <c r="CU484" i="1"/>
  <c r="CH485" i="1"/>
  <c r="CR485" i="1"/>
  <c r="CO486" i="1"/>
  <c r="CK486" i="1"/>
  <c r="CG486" i="1"/>
  <c r="CN486" i="1"/>
  <c r="CI486" i="1"/>
  <c r="CL486" i="1"/>
  <c r="CF486" i="1"/>
  <c r="CW486" i="1"/>
  <c r="CS486" i="1"/>
  <c r="CY486" i="1"/>
  <c r="CT486" i="1"/>
  <c r="CV486" i="1"/>
  <c r="CQ486" i="1"/>
  <c r="CZ486" i="1"/>
  <c r="CJ488" i="1"/>
  <c r="CU488" i="1"/>
  <c r="CH489" i="1"/>
  <c r="CR489" i="1"/>
  <c r="CO490" i="1"/>
  <c r="CK490" i="1"/>
  <c r="CG490" i="1"/>
  <c r="CN490" i="1"/>
  <c r="CI490" i="1"/>
  <c r="CL490" i="1"/>
  <c r="CF490" i="1"/>
  <c r="CW490" i="1"/>
  <c r="CS490" i="1"/>
  <c r="CY490" i="1"/>
  <c r="CT490" i="1"/>
  <c r="CV490" i="1"/>
  <c r="CQ490" i="1"/>
  <c r="CZ490" i="1"/>
  <c r="CJ492" i="1"/>
  <c r="CI473" i="1"/>
  <c r="CI474" i="1"/>
  <c r="CI475" i="1"/>
  <c r="CJ481" i="1"/>
  <c r="CO483" i="1"/>
  <c r="CK483" i="1"/>
  <c r="CG483" i="1"/>
  <c r="CL483" i="1"/>
  <c r="CF483" i="1"/>
  <c r="CN483" i="1"/>
  <c r="CI483" i="1"/>
  <c r="CW483" i="1"/>
  <c r="CS483" i="1"/>
  <c r="CV483" i="1"/>
  <c r="CQ483" i="1"/>
  <c r="CY483" i="1"/>
  <c r="CT483" i="1"/>
  <c r="CZ483" i="1"/>
  <c r="CM484" i="1"/>
  <c r="CX484" i="1"/>
  <c r="CJ485" i="1"/>
  <c r="CO487" i="1"/>
  <c r="CK487" i="1"/>
  <c r="CG487" i="1"/>
  <c r="CL487" i="1"/>
  <c r="CF487" i="1"/>
  <c r="CN487" i="1"/>
  <c r="CI487" i="1"/>
  <c r="CW487" i="1"/>
  <c r="CS487" i="1"/>
  <c r="CV487" i="1"/>
  <c r="CQ487" i="1"/>
  <c r="CY487" i="1"/>
  <c r="CT487" i="1"/>
  <c r="CZ487" i="1"/>
  <c r="CM488" i="1"/>
  <c r="CX488" i="1"/>
  <c r="CJ489" i="1"/>
  <c r="CW492" i="1"/>
  <c r="CS492" i="1"/>
  <c r="CY492" i="1"/>
  <c r="CT492" i="1"/>
  <c r="CX492" i="1"/>
  <c r="CR492" i="1"/>
  <c r="CV492" i="1"/>
  <c r="CQ492" i="1"/>
  <c r="CT479" i="1"/>
  <c r="CY479" i="1"/>
  <c r="CI491" i="1"/>
  <c r="CT491" i="1"/>
  <c r="CO491" i="1"/>
  <c r="CK491" i="1"/>
  <c r="CG491" i="1"/>
  <c r="CJ491" i="1"/>
  <c r="CW491" i="1"/>
  <c r="CS491" i="1"/>
  <c r="CU491" i="1"/>
  <c r="CZ491" i="1"/>
  <c r="CR479" i="1"/>
  <c r="CV479" i="1"/>
  <c r="CF491" i="1"/>
  <c r="CL491" i="1"/>
  <c r="CQ491" i="1"/>
  <c r="CV491" i="1"/>
  <c r="CG493" i="1"/>
  <c r="CK493" i="1"/>
  <c r="CO493" i="1"/>
  <c r="CS493" i="1"/>
  <c r="CW493" i="1"/>
  <c r="CT493" i="1"/>
  <c r="CX493" i="1"/>
  <c r="CI493" i="1"/>
  <c r="CM493" i="1"/>
  <c r="CQ493" i="1"/>
  <c r="CU493" i="1"/>
  <c r="CY493" i="1"/>
  <c r="CR493" i="1"/>
  <c r="CV493" i="1"/>
  <c r="AT39" i="1" l="1"/>
  <c r="AT135" i="1"/>
  <c r="AT294" i="1"/>
  <c r="AT352" i="1"/>
  <c r="AT420" i="1"/>
  <c r="AT23" i="1"/>
  <c r="AT244" i="1"/>
  <c r="AT412" i="1"/>
  <c r="AT151" i="1"/>
  <c r="AT377" i="1"/>
  <c r="AT55" i="1"/>
  <c r="AT183" i="1"/>
  <c r="AT256" i="1"/>
  <c r="AT312" i="1"/>
  <c r="AT477" i="1"/>
  <c r="AT70" i="1"/>
  <c r="AT235" i="1"/>
  <c r="AT273" i="1"/>
  <c r="AT399" i="1"/>
  <c r="AT491" i="1"/>
  <c r="AT124" i="1"/>
  <c r="AT167" i="1"/>
  <c r="AT245" i="1"/>
  <c r="AT288" i="1"/>
  <c r="AT328" i="1"/>
  <c r="AT456" i="1"/>
  <c r="AT15" i="1"/>
  <c r="AT47" i="1"/>
  <c r="AT111" i="1"/>
  <c r="AT143" i="1"/>
  <c r="AT175" i="1"/>
  <c r="AT202" i="1"/>
  <c r="AT226" i="1"/>
  <c r="AT265" i="1"/>
  <c r="AT349" i="1"/>
  <c r="AT355" i="1"/>
  <c r="AT336" i="1"/>
  <c r="AT394" i="1"/>
  <c r="AT450" i="1"/>
  <c r="AT9" i="1"/>
  <c r="AT31" i="1"/>
  <c r="AT102" i="1"/>
  <c r="AT118" i="1"/>
  <c r="AT159" i="1"/>
  <c r="AT213" i="1"/>
  <c r="AT218" i="1"/>
  <c r="AT305" i="1"/>
  <c r="AT281" i="1"/>
  <c r="AT369" i="1"/>
  <c r="AT320" i="1"/>
  <c r="AT384" i="1"/>
  <c r="AT436" i="1"/>
  <c r="AT480" i="1"/>
  <c r="AT112" i="1"/>
  <c r="AT7" i="1"/>
  <c r="AT16" i="1"/>
  <c r="AT24" i="1"/>
  <c r="AT32" i="1"/>
  <c r="AT40" i="1"/>
  <c r="AT48" i="1"/>
  <c r="AT56" i="1"/>
  <c r="AT106" i="1"/>
  <c r="AT125" i="1"/>
  <c r="AT119" i="1"/>
  <c r="AT71" i="1"/>
  <c r="AT128" i="1"/>
  <c r="AT136" i="1"/>
  <c r="AT144" i="1"/>
  <c r="AT152" i="1"/>
  <c r="AT160" i="1"/>
  <c r="AT168" i="1"/>
  <c r="AT176" i="1"/>
  <c r="AT184" i="1"/>
  <c r="AT215" i="1"/>
  <c r="AT239" i="1"/>
  <c r="AT206" i="1"/>
  <c r="AT248" i="1"/>
  <c r="AT220" i="1"/>
  <c r="AT249" i="1"/>
  <c r="AT230" i="1"/>
  <c r="AT298" i="1"/>
  <c r="AT292" i="1"/>
  <c r="AT257" i="1"/>
  <c r="AT266" i="1"/>
  <c r="AT274" i="1"/>
  <c r="AT282" i="1"/>
  <c r="AT291" i="1"/>
  <c r="AT353" i="1"/>
  <c r="AT356" i="1"/>
  <c r="AT370" i="1"/>
  <c r="AT378" i="1"/>
  <c r="AT359" i="1"/>
  <c r="AT313" i="1"/>
  <c r="AT321" i="1"/>
  <c r="AT329" i="1"/>
  <c r="AT337" i="1"/>
  <c r="AT407" i="1"/>
  <c r="AT385" i="1"/>
  <c r="AT416" i="1"/>
  <c r="AT396" i="1"/>
  <c r="AT424" i="1"/>
  <c r="AT442" i="1"/>
  <c r="AT439" i="1"/>
  <c r="AT454" i="1"/>
  <c r="AT466" i="1"/>
  <c r="AT482" i="1"/>
  <c r="AT492" i="1"/>
  <c r="AT8" i="1"/>
  <c r="AT101" i="1"/>
  <c r="AT5" i="1"/>
  <c r="AT17" i="1"/>
  <c r="AT25" i="1"/>
  <c r="AT33" i="1"/>
  <c r="AT41" i="1"/>
  <c r="AT49" i="1"/>
  <c r="AT75" i="1"/>
  <c r="AT109" i="1"/>
  <c r="AT126" i="1"/>
  <c r="AT186" i="1"/>
  <c r="AT86" i="1"/>
  <c r="AT129" i="1"/>
  <c r="AT137" i="1"/>
  <c r="AT145" i="1"/>
  <c r="AT153" i="1"/>
  <c r="AT161" i="1"/>
  <c r="AT169" i="1"/>
  <c r="AT177" i="1"/>
  <c r="AT188" i="1"/>
  <c r="AT217" i="1"/>
  <c r="AT243" i="1"/>
  <c r="AT210" i="1"/>
  <c r="AT198" i="1"/>
  <c r="AT222" i="1"/>
  <c r="AT185" i="1"/>
  <c r="AT234" i="1"/>
  <c r="AT302" i="1"/>
  <c r="AT296" i="1"/>
  <c r="AT258" i="1"/>
  <c r="AT267" i="1"/>
  <c r="AT275" i="1"/>
  <c r="AT283" i="1"/>
  <c r="AT295" i="1"/>
  <c r="AT357" i="1"/>
  <c r="AT360" i="1"/>
  <c r="AT371" i="1"/>
  <c r="AT379" i="1"/>
  <c r="AT363" i="1"/>
  <c r="AT314" i="1"/>
  <c r="AT322" i="1"/>
  <c r="AT330" i="1"/>
  <c r="AT338" i="1"/>
  <c r="AT413" i="1"/>
  <c r="AT403" i="1"/>
  <c r="AT386" i="1"/>
  <c r="AT419" i="1"/>
  <c r="AT432" i="1"/>
  <c r="AT444" i="1"/>
  <c r="AT440" i="1"/>
  <c r="AT462" i="1"/>
  <c r="AT470" i="1"/>
  <c r="AT483" i="1"/>
  <c r="AT116" i="1"/>
  <c r="AT18" i="1"/>
  <c r="AT26" i="1"/>
  <c r="AT34" i="1"/>
  <c r="AT42" i="1"/>
  <c r="AT50" i="1"/>
  <c r="AT76" i="1"/>
  <c r="AT113" i="1"/>
  <c r="AT194" i="1"/>
  <c r="AT96" i="1"/>
  <c r="AT95" i="1"/>
  <c r="AT130" i="1"/>
  <c r="AT138" i="1"/>
  <c r="AT146" i="1"/>
  <c r="AT154" i="1"/>
  <c r="AT162" i="1"/>
  <c r="AT170" i="1"/>
  <c r="AT178" i="1"/>
  <c r="AT192" i="1"/>
  <c r="AT219" i="1"/>
  <c r="AT247" i="1"/>
  <c r="AT224" i="1"/>
  <c r="AT201" i="1"/>
  <c r="AT225" i="1"/>
  <c r="AT189" i="1"/>
  <c r="AT238" i="1"/>
  <c r="AT306" i="1"/>
  <c r="AT300" i="1"/>
  <c r="AT259" i="1"/>
  <c r="AT268" i="1"/>
  <c r="AT276" i="1"/>
  <c r="AT299" i="1"/>
  <c r="AT361" i="1"/>
  <c r="AT364" i="1"/>
  <c r="AT372" i="1"/>
  <c r="AT382" i="1"/>
  <c r="AT383" i="1"/>
  <c r="AT315" i="1"/>
  <c r="AT323" i="1"/>
  <c r="AT331" i="1"/>
  <c r="AT346" i="1"/>
  <c r="AT417" i="1"/>
  <c r="AT408" i="1"/>
  <c r="AT388" i="1"/>
  <c r="AT422" i="1"/>
  <c r="AT438" i="1"/>
  <c r="AT451" i="1"/>
  <c r="AT441" i="1"/>
  <c r="AT465" i="1"/>
  <c r="AT472" i="1"/>
  <c r="AT484" i="1"/>
  <c r="AT108" i="1"/>
  <c r="AT11" i="1"/>
  <c r="AT19" i="1"/>
  <c r="AT27" i="1"/>
  <c r="AT35" i="1"/>
  <c r="AT43" i="1"/>
  <c r="AT51" i="1"/>
  <c r="AT91" i="1"/>
  <c r="AT117" i="1"/>
  <c r="AT120" i="1"/>
  <c r="AT115" i="1"/>
  <c r="AT99" i="1"/>
  <c r="AT131" i="1"/>
  <c r="AT139" i="1"/>
  <c r="AT147" i="1"/>
  <c r="AT155" i="1"/>
  <c r="AT163" i="1"/>
  <c r="AT171" i="1"/>
  <c r="AT179" i="1"/>
  <c r="AT196" i="1"/>
  <c r="AT221" i="1"/>
  <c r="AT187" i="1"/>
  <c r="AT228" i="1"/>
  <c r="AT205" i="1"/>
  <c r="AT229" i="1"/>
  <c r="AT193" i="1"/>
  <c r="AT242" i="1"/>
  <c r="AT289" i="1"/>
  <c r="AT304" i="1"/>
  <c r="AT260" i="1"/>
  <c r="AT269" i="1"/>
  <c r="AT277" i="1"/>
  <c r="AT284" i="1"/>
  <c r="AT303" i="1"/>
  <c r="AT381" i="1"/>
  <c r="AT365" i="1"/>
  <c r="AT373" i="1"/>
  <c r="AT339" i="1"/>
  <c r="AT308" i="1"/>
  <c r="AT316" i="1"/>
  <c r="AT324" i="1"/>
  <c r="AT332" i="1"/>
  <c r="AT350" i="1"/>
  <c r="AT402" i="1"/>
  <c r="AT411" i="1"/>
  <c r="AT389" i="1"/>
  <c r="AT421" i="1"/>
  <c r="AT427" i="1"/>
  <c r="AT455" i="1"/>
  <c r="AT445" i="1"/>
  <c r="AT463" i="1"/>
  <c r="AT473" i="1"/>
  <c r="AT486" i="1"/>
  <c r="AT6" i="1"/>
  <c r="AT105" i="1"/>
  <c r="AT12" i="1"/>
  <c r="AT20" i="1"/>
  <c r="AT28" i="1"/>
  <c r="AT36" i="1"/>
  <c r="AT44" i="1"/>
  <c r="AT52" i="1"/>
  <c r="AT92" i="1"/>
  <c r="AT121" i="1"/>
  <c r="AT190" i="1"/>
  <c r="AT58" i="1"/>
  <c r="AT103" i="1"/>
  <c r="AT132" i="1"/>
  <c r="AT140" i="1"/>
  <c r="AT148" i="1"/>
  <c r="AT156" i="1"/>
  <c r="AT164" i="1"/>
  <c r="AT172" i="1"/>
  <c r="AT180" i="1"/>
  <c r="AT203" i="1"/>
  <c r="AT223" i="1"/>
  <c r="AT191" i="1"/>
  <c r="AT232" i="1"/>
  <c r="AT209" i="1"/>
  <c r="AT233" i="1"/>
  <c r="AT197" i="1"/>
  <c r="AT246" i="1"/>
  <c r="AT293" i="1"/>
  <c r="AT253" i="1"/>
  <c r="AT261" i="1"/>
  <c r="AT270" i="1"/>
  <c r="AT278" i="1"/>
  <c r="AT285" i="1"/>
  <c r="AT307" i="1"/>
  <c r="AT340" i="1"/>
  <c r="AT366" i="1"/>
  <c r="AT374" i="1"/>
  <c r="AT343" i="1"/>
  <c r="AT309" i="1"/>
  <c r="AT317" i="1"/>
  <c r="AT325" i="1"/>
  <c r="AT333" i="1"/>
  <c r="AT354" i="1"/>
  <c r="AT405" i="1"/>
  <c r="AT398" i="1"/>
  <c r="AT390" i="1"/>
  <c r="AT425" i="1"/>
  <c r="AT435" i="1"/>
  <c r="AT459" i="1"/>
  <c r="AT447" i="1"/>
  <c r="AT469" i="1"/>
  <c r="AT474" i="1"/>
  <c r="AT487" i="1"/>
  <c r="AT13" i="1"/>
  <c r="AT21" i="1"/>
  <c r="AT29" i="1"/>
  <c r="AT37" i="1"/>
  <c r="AT45" i="1"/>
  <c r="AT53" i="1"/>
  <c r="AT93" i="1"/>
  <c r="AT122" i="1"/>
  <c r="AT100" i="1"/>
  <c r="AT59" i="1"/>
  <c r="AT110" i="1"/>
  <c r="AT133" i="1"/>
  <c r="AT141" i="1"/>
  <c r="AT149" i="1"/>
  <c r="AT157" i="1"/>
  <c r="AT165" i="1"/>
  <c r="AT173" i="1"/>
  <c r="AT181" i="1"/>
  <c r="AT207" i="1"/>
  <c r="AT227" i="1"/>
  <c r="AT195" i="1"/>
  <c r="AT236" i="1"/>
  <c r="AT214" i="1"/>
  <c r="AT237" i="1"/>
  <c r="AT204" i="1"/>
  <c r="AT251" i="1"/>
  <c r="AT297" i="1"/>
  <c r="AT254" i="1"/>
  <c r="AT262" i="1"/>
  <c r="AT271" i="1"/>
  <c r="AT279" i="1"/>
  <c r="AT286" i="1"/>
  <c r="AT341" i="1"/>
  <c r="AT344" i="1"/>
  <c r="AT367" i="1"/>
  <c r="AT375" i="1"/>
  <c r="AT347" i="1"/>
  <c r="AT310" i="1"/>
  <c r="AT318" i="1"/>
  <c r="AT326" i="1"/>
  <c r="AT334" i="1"/>
  <c r="AT362" i="1"/>
  <c r="AT410" i="1"/>
  <c r="AT401" i="1"/>
  <c r="AT392" i="1"/>
  <c r="AT429" i="1"/>
  <c r="AT426" i="1"/>
  <c r="AT449" i="1"/>
  <c r="AT453" i="1"/>
  <c r="AT468" i="1"/>
  <c r="AT476" i="1"/>
  <c r="AT488" i="1"/>
  <c r="AT10" i="1"/>
  <c r="AT14" i="1"/>
  <c r="AT22" i="1"/>
  <c r="AT30" i="1"/>
  <c r="AT38" i="1"/>
  <c r="AT46" i="1"/>
  <c r="AT54" i="1"/>
  <c r="AT98" i="1"/>
  <c r="AT123" i="1"/>
  <c r="AT104" i="1"/>
  <c r="AT69" i="1"/>
  <c r="AT114" i="1"/>
  <c r="AT134" i="1"/>
  <c r="AT142" i="1"/>
  <c r="AT150" i="1"/>
  <c r="AT158" i="1"/>
  <c r="AT166" i="1"/>
  <c r="AT174" i="1"/>
  <c r="AT182" i="1"/>
  <c r="AT211" i="1"/>
  <c r="AT231" i="1"/>
  <c r="AT199" i="1"/>
  <c r="AT240" i="1"/>
  <c r="AT216" i="1"/>
  <c r="AT241" i="1"/>
  <c r="AT208" i="1"/>
  <c r="AT290" i="1"/>
  <c r="AT301" i="1"/>
  <c r="AT255" i="1"/>
  <c r="AT263" i="1"/>
  <c r="AT272" i="1"/>
  <c r="AT280" i="1"/>
  <c r="AT287" i="1"/>
  <c r="AT345" i="1"/>
  <c r="AT348" i="1"/>
  <c r="AT368" i="1"/>
  <c r="AT376" i="1"/>
  <c r="AT351" i="1"/>
  <c r="AT311" i="1"/>
  <c r="AT319" i="1"/>
  <c r="AT327" i="1"/>
  <c r="AT335" i="1"/>
  <c r="AT380" i="1"/>
  <c r="AT418" i="1"/>
  <c r="AT406" i="1"/>
  <c r="AT393" i="1"/>
  <c r="AT437" i="1"/>
  <c r="AT430" i="1"/>
  <c r="AT452" i="1"/>
  <c r="AT461" i="1"/>
  <c r="AT479" i="1"/>
  <c r="AT478" i="1"/>
  <c r="AT490" i="1"/>
  <c r="AT342" i="1"/>
  <c r="AT358" i="1"/>
  <c r="AT404" i="1"/>
  <c r="AT397" i="1"/>
  <c r="AT414" i="1"/>
  <c r="AT400" i="1"/>
  <c r="AT415" i="1"/>
  <c r="AT409" i="1"/>
  <c r="AT387" i="1"/>
  <c r="AT391" i="1"/>
  <c r="AT395" i="1"/>
  <c r="AT423" i="1"/>
  <c r="AT433" i="1"/>
  <c r="AT428" i="1"/>
  <c r="AT431" i="1"/>
  <c r="AT434" i="1"/>
  <c r="AT448" i="1"/>
  <c r="AT446" i="1"/>
  <c r="AT460" i="1"/>
  <c r="AT443" i="1"/>
  <c r="AT457" i="1"/>
  <c r="AT458" i="1"/>
  <c r="AT464" i="1"/>
  <c r="AT467" i="1"/>
  <c r="AT471" i="1"/>
  <c r="AT475" i="1"/>
  <c r="AT481" i="1"/>
  <c r="AT485" i="1"/>
  <c r="AT489" i="1"/>
  <c r="AT493" i="1"/>
  <c r="AT97" i="1"/>
  <c r="AT65" i="1"/>
</calcChain>
</file>

<file path=xl/sharedStrings.xml><?xml version="1.0" encoding="utf-8"?>
<sst xmlns="http://schemas.openxmlformats.org/spreadsheetml/2006/main" count="4392" uniqueCount="2327">
  <si>
    <t>Легенда:</t>
  </si>
  <si>
    <t>1.</t>
  </si>
  <si>
    <t>На жълт фон са прекратените и отнети Разрешителни.</t>
  </si>
  <si>
    <t>2.</t>
  </si>
  <si>
    <t>На зелен фон са Разрешителни за заустване с повече от една точка на заустване.</t>
  </si>
  <si>
    <t>3.</t>
  </si>
  <si>
    <t xml:space="preserve">  На бял фон са действащите разрешителни. </t>
  </si>
  <si>
    <t>Брой Разрешителни към днешна дата:</t>
  </si>
  <si>
    <t>Брой Разрешителни към избрана дата:</t>
  </si>
  <si>
    <t>За периода от :</t>
  </si>
  <si>
    <t>до:</t>
  </si>
  <si>
    <t>издадени</t>
  </si>
  <si>
    <t>отнети</t>
  </si>
  <si>
    <t>прекратени</t>
  </si>
  <si>
    <t>изтекли</t>
  </si>
  <si>
    <t>действащи</t>
  </si>
  <si>
    <t>изменени</t>
  </si>
  <si>
    <t>продължени</t>
  </si>
  <si>
    <t>Заустване</t>
  </si>
  <si>
    <t>∑</t>
  </si>
  <si>
    <t>заустване БДЧР към 08.09.2014</t>
  </si>
  <si>
    <t>заустване Черно море към 08.09.2014</t>
  </si>
  <si>
    <t>№ по ред</t>
  </si>
  <si>
    <t>Титуляр</t>
  </si>
  <si>
    <t>Адрес</t>
  </si>
  <si>
    <t>БУЛСТАТ</t>
  </si>
  <si>
    <t>Номер на 
разрешително</t>
  </si>
  <si>
    <t xml:space="preserve">Дата на разрешително </t>
  </si>
  <si>
    <t>Данни за обекта, формиращ отпадъчни води</t>
  </si>
  <si>
    <t>Срок на действие на разрешителното</t>
  </si>
  <si>
    <t>Код на водно тяло</t>
  </si>
  <si>
    <t>Воден обект</t>
  </si>
  <si>
    <t>Поречие/Речен басейн</t>
  </si>
  <si>
    <t>Годишно количество на заустваните отпадъчни води, куб. м</t>
  </si>
  <si>
    <t>Номер на акта за изменение на разрешително</t>
  </si>
  <si>
    <t>дата на акта за изменение на разрешително</t>
  </si>
  <si>
    <t>Номер на акта за продължаване срока на действие на разрешително</t>
  </si>
  <si>
    <t>дата на акта за продължаване срока на действие на разрешително</t>
  </si>
  <si>
    <t>Номер на акта за прекратяване на разрешителното</t>
  </si>
  <si>
    <t>дата на акта за прекратяване на разрешителното</t>
  </si>
  <si>
    <t>Номер на акта за отнемане на разрешително</t>
  </si>
  <si>
    <t>дата на акта за отнемане на разрешително</t>
  </si>
  <si>
    <t>Количество на заустваните отпадъчни води по потоци</t>
  </si>
  <si>
    <t>Индивидуални емисионни ограничения на характерни замърсители/показатели на отпадъчните води по потоци</t>
  </si>
  <si>
    <t>Географски координати по система WGS 84</t>
  </si>
  <si>
    <t>Срок за достигане на ИЕО</t>
  </si>
  <si>
    <t>Точка от Приложение №1 към ЗОПОЕЩ, обозначаващо  дейност/дейности  извършвани от оператора</t>
  </si>
  <si>
    <t xml:space="preserve"> Конкретизиране на обхвата на дейността съгласно Приложение №1 към ЗОПОЕЩ.  </t>
  </si>
  <si>
    <t>РИОСВ, на чиято територия се извършва дейността.</t>
  </si>
  <si>
    <t>статус</t>
  </si>
  <si>
    <t>Наименование на обекта</t>
  </si>
  <si>
    <t>Местност на обекта, административно-териториална и териториална единица</t>
  </si>
  <si>
    <t xml:space="preserve"> код по ЕКАТТЕ</t>
  </si>
  <si>
    <t>Дата на влизане в сила на разрешителното</t>
  </si>
  <si>
    <t>Крайна дата на действие на разрешителното</t>
  </si>
  <si>
    <t>Q макс.час (куб.м/час)- Максимално часово зауствано водно количество</t>
  </si>
  <si>
    <t>Q средно ден. (куб.м/ден) - Средно денонощно зауствано водно количество</t>
  </si>
  <si>
    <t>Q год.
(куб.м/год.) - Средно годишно зауствано водно количество</t>
  </si>
  <si>
    <t>Активна реакция, рН</t>
  </si>
  <si>
    <t>Hеразтворени вещества
(mg/dm³)</t>
  </si>
  <si>
    <t>БПК5,
(mg/dm³)</t>
  </si>
  <si>
    <t>ХПК (бихроматна),(mg/dm³)</t>
  </si>
  <si>
    <t>Азот амониев, (mg/dm³)</t>
  </si>
  <si>
    <t>Азот нитритен, (mg/dm³)</t>
  </si>
  <si>
    <t>Азот нитратен, (mg/dm³)</t>
  </si>
  <si>
    <t>Общ азот,  (mg/dm³)</t>
  </si>
  <si>
    <t>Общ фосфор, (mg/dm³)</t>
  </si>
  <si>
    <t>Нефтопродукти, (mg/dm³)</t>
  </si>
  <si>
    <t>Други характерни вещества и замърсители, (mg/dm³)</t>
  </si>
  <si>
    <t>Северна ширина</t>
  </si>
  <si>
    <t>Източна дължина</t>
  </si>
  <si>
    <t>към
 днешна дата</t>
  </si>
  <si>
    <t>към
 избрана дата</t>
  </si>
  <si>
    <t>изменения</t>
  </si>
  <si>
    <t>продължения</t>
  </si>
  <si>
    <t>"Яна" АД</t>
  </si>
  <si>
    <t>гр. Бургас</t>
  </si>
  <si>
    <t>0838
2324 0007</t>
  </si>
  <si>
    <t>13.1.2003
06.02.2006</t>
  </si>
  <si>
    <t>фабрика за прежда</t>
  </si>
  <si>
    <t>BG2SE900L037</t>
  </si>
  <si>
    <t>езеро Вая</t>
  </si>
  <si>
    <t>Севернобургаски реки</t>
  </si>
  <si>
    <t>384
1512
21</t>
  </si>
  <si>
    <t>2.9.2008
07.01.2015
07.02.2019</t>
  </si>
  <si>
    <t>6-9</t>
  </si>
  <si>
    <t>42º 28' 48"</t>
  </si>
  <si>
    <t>27º 25' 36"</t>
  </si>
  <si>
    <t>от датата на действие на разр.</t>
  </si>
  <si>
    <t xml:space="preserve">т.3, буква "а" </t>
  </si>
  <si>
    <t xml:space="preserve"> Извършване на дейности по използване на водите и водните обекти, в т.ч.: всички зауствания в повърхностни води на отпадъчни води, с които се изпускат опасни вещества, посочени в наредбите по чл. 135, ал. 1, т. 9 и 17 от Закона за водите, за които се изисква предварително регламентиране в издаваните разрешителни за заустване съгласно Закона за водите и в комплексните разрешителни по Закона за опазване на околната среда;</t>
  </si>
  <si>
    <t>РИОСВ - БУРГАС</t>
  </si>
  <si>
    <t>Действащо</t>
  </si>
  <si>
    <t>"Пластмасови изделия" АД</t>
  </si>
  <si>
    <t>гр. Средец</t>
  </si>
  <si>
    <r>
      <rPr>
        <b/>
        <sz val="11"/>
        <rFont val="Calibri"/>
        <family val="2"/>
        <charset val="204"/>
        <scheme val="minor"/>
      </rPr>
      <t xml:space="preserve">0919
</t>
    </r>
    <r>
      <rPr>
        <b/>
        <sz val="11"/>
        <color rgb="FFFF0000"/>
        <rFont val="Calibri"/>
        <family val="2"/>
        <charset val="204"/>
        <scheme val="minor"/>
      </rPr>
      <t>2314 0038</t>
    </r>
  </si>
  <si>
    <t>фабрика за пластм</t>
  </si>
  <si>
    <t>BG2МА900R020</t>
  </si>
  <si>
    <t>р. Средецка</t>
  </si>
  <si>
    <t xml:space="preserve">Мандренски реки </t>
  </si>
  <si>
    <t>сулфиди -1,0</t>
  </si>
  <si>
    <t>42º 21' 11"</t>
  </si>
  <si>
    <t>27º 10' 53"</t>
  </si>
  <si>
    <t>2314 0026
200 136</t>
  </si>
  <si>
    <t>ПСОВ Средец</t>
  </si>
  <si>
    <t>BG2МА900R1020</t>
  </si>
  <si>
    <t>Мандренски реки</t>
  </si>
  <si>
    <t>222
139
44
98</t>
  </si>
  <si>
    <t>14.5.2007
15.12.2017
20.05.2020
10.09.2020</t>
  </si>
  <si>
    <t>6-8,5</t>
  </si>
  <si>
    <t>екстрахируеми-3</t>
  </si>
  <si>
    <t>42º 21' 44,046"</t>
  </si>
  <si>
    <t>27º 12' 31,689"</t>
  </si>
  <si>
    <t>"Франко" ЕООД</t>
  </si>
  <si>
    <t>гр. Айтос</t>
  </si>
  <si>
    <t>200 171                                       2372 0010</t>
  </si>
  <si>
    <t xml:space="preserve">консервна фабрика за плодове </t>
  </si>
  <si>
    <t>BG2SE900R030</t>
  </si>
  <si>
    <t xml:space="preserve">р. Хамам дере </t>
  </si>
  <si>
    <t>1099
54</t>
  </si>
  <si>
    <t>8.5.2013
06.06.2016</t>
  </si>
  <si>
    <t>растителни мазнини-10</t>
  </si>
  <si>
    <t>42º 40' 57,47"</t>
  </si>
  <si>
    <t>27º 14' 46,88"</t>
  </si>
  <si>
    <t>"ПЧМВ" АД</t>
  </si>
  <si>
    <t>гр. Варна</t>
  </si>
  <si>
    <t>200 216                                   2322 0007</t>
  </si>
  <si>
    <t>терминал за базови масла</t>
  </si>
  <si>
    <t>BG2PR100L001</t>
  </si>
  <si>
    <t>нов канал-море Варненско езеро</t>
  </si>
  <si>
    <t>река Провадийска</t>
  </si>
  <si>
    <t>1246/29.11.2013</t>
  </si>
  <si>
    <t>12.11.2007
29.11.2013</t>
  </si>
  <si>
    <t>хром6-0,1; хром общ-0,5; олово-0,1;кадмий-0,1; мед-0,5;арсен-0,05;живак-0.001; цинк-5; желязо общо-1.5; сулфиди-1;</t>
  </si>
  <si>
    <t>42º 11' 10,2"</t>
  </si>
  <si>
    <t>27º 54' 31,8"</t>
  </si>
  <si>
    <t>"Строителни изделия" АД</t>
  </si>
  <si>
    <t>с. Хан Крум</t>
  </si>
  <si>
    <t>200 298                                   2312 0017</t>
  </si>
  <si>
    <t>производство на бетонови и стоманобетонови изделия</t>
  </si>
  <si>
    <t>BG2KA578R1003</t>
  </si>
  <si>
    <t>р. Камчия</t>
  </si>
  <si>
    <t>река Камчия</t>
  </si>
  <si>
    <t>43º 11' 55,9"</t>
  </si>
  <si>
    <t>26º 54' 23,3"</t>
  </si>
  <si>
    <t xml:space="preserve">РИОСВ - ШУМЕН </t>
  </si>
  <si>
    <t>"Металинвест" ООД</t>
  </si>
  <si>
    <t>гр. Пловдив</t>
  </si>
  <si>
    <t>200324                                   2314 0033</t>
  </si>
  <si>
    <t xml:space="preserve">консервна фабрика за зеленчуци </t>
  </si>
  <si>
    <t>с. Гълъбец, общ.Поморие</t>
  </si>
  <si>
    <t>BG2SE600R015</t>
  </si>
  <si>
    <t>р. Хаджийска</t>
  </si>
  <si>
    <t>339
1360
120</t>
  </si>
  <si>
    <t>30.5.2008
19.05.2014
09.08.2019</t>
  </si>
  <si>
    <t>40-юли-ноември;             10 дек-юни</t>
  </si>
  <si>
    <t>42º 46' 16,7"</t>
  </si>
  <si>
    <t>27º 32' 13,2"</t>
  </si>
  <si>
    <t>"ЗТВ" АД</t>
  </si>
  <si>
    <t>200 340
2375 0003</t>
  </si>
  <si>
    <t>завод за технически въглен</t>
  </si>
  <si>
    <t>гр. Каблешково</t>
  </si>
  <si>
    <t>BG2SE900L028</t>
  </si>
  <si>
    <t>Кабаково дере, приток на дере Пазариолу, вливащо се в Поморийско езеро</t>
  </si>
  <si>
    <t>200+2800б.ф.</t>
  </si>
  <si>
    <t>1,33+18,67</t>
  </si>
  <si>
    <t>7-10</t>
  </si>
  <si>
    <t>хром6-0,1; хром общ-0,5; олово-0,1;кадмий-0,01; мед-0,1;арсен-0,05;живак-0.01; арсен-0,1; олово-0,2; никел-0,2; цинк-2,0; цианиди свободни-0,2; сребро-0,01;</t>
  </si>
  <si>
    <t>42º 37' 37"</t>
  </si>
  <si>
    <t>27º 35' 22"</t>
  </si>
  <si>
    <t>Община Котел</t>
  </si>
  <si>
    <t>гр. Котел</t>
  </si>
  <si>
    <t>200 349        
2374 0048</t>
  </si>
  <si>
    <t>канализационна система с.Жеравна</t>
  </si>
  <si>
    <t>с. Жеравна, общ.Котел</t>
  </si>
  <si>
    <t>BG2KA400R042</t>
  </si>
  <si>
    <t>дере Селския дол приток на р.Нейковска</t>
  </si>
  <si>
    <t>393
1405</t>
  </si>
  <si>
    <t>12.09.2008 
01.07.2014</t>
  </si>
  <si>
    <t>екстрахируеми-3; ПАВ-1;</t>
  </si>
  <si>
    <t>42º 49' 51,0"</t>
  </si>
  <si>
    <t>26º 27' 46,4"</t>
  </si>
  <si>
    <t>РИОСВ - СТАРА ЗАГОРА</t>
  </si>
  <si>
    <t>200 410</t>
  </si>
  <si>
    <t>изграждане на вилно селище "Мимоза"</t>
  </si>
  <si>
    <t>с. Осеново, общ. Аксаково</t>
  </si>
  <si>
    <t>BG2DO800R002</t>
  </si>
  <si>
    <t>дере приток на р.Екренска</t>
  </si>
  <si>
    <t>Черноморски Добруджански реки</t>
  </si>
  <si>
    <t>560
1560</t>
  </si>
  <si>
    <t>19.5.2009
31.03.2015</t>
  </si>
  <si>
    <t>32,4сезон/         0,1 извън сезон</t>
  </si>
  <si>
    <t>6,5-8,5</t>
  </si>
  <si>
    <t>43º 19' 19,5"</t>
  </si>
  <si>
    <t>28º 00' 06,1"</t>
  </si>
  <si>
    <t>3 месеца след въвеждане на ПСОВ в експлоатация</t>
  </si>
  <si>
    <t xml:space="preserve">"Автомагистрали Черно море" АД </t>
  </si>
  <si>
    <t>гр. Шумен</t>
  </si>
  <si>
    <t>200 438
2312 0018</t>
  </si>
  <si>
    <t>автомивка в Складова база 7-ми км.</t>
  </si>
  <si>
    <t xml:space="preserve"> гр. Шумен - кв. Мътница</t>
  </si>
  <si>
    <t>BG2PR800R018</t>
  </si>
  <si>
    <t>р. Стара Мадара</t>
  </si>
  <si>
    <t>440
1529</t>
  </si>
  <si>
    <t>9.3.2009
28.01.2015</t>
  </si>
  <si>
    <t>43º 18' 58,8"</t>
  </si>
  <si>
    <t>26º 55' 34,2"</t>
  </si>
  <si>
    <t>200 445
2375 0004</t>
  </si>
  <si>
    <t>канализационна система на асфалтова база (производствени води)</t>
  </si>
  <si>
    <t>BG2KA700R016</t>
  </si>
  <si>
    <t>р. Теке дере</t>
  </si>
  <si>
    <t>22,10/сезонно за 180дни</t>
  </si>
  <si>
    <t>6,0-8,5</t>
  </si>
  <si>
    <t>0.3</t>
  </si>
  <si>
    <t>повишаване на температурата &lt;3º С</t>
  </si>
  <si>
    <t>200 446
2312 0019</t>
  </si>
  <si>
    <t>Бетонов възел</t>
  </si>
  <si>
    <t>гр. Велики Преслав</t>
  </si>
  <si>
    <t>BG2KA578R003</t>
  </si>
  <si>
    <t>441
1530
62
165</t>
  </si>
  <si>
    <t>9.3.2009
03.02.2015
13.06.2018
29.10.2021</t>
  </si>
  <si>
    <t>2,11/сезонно за 180дни</t>
  </si>
  <si>
    <t>43º 09' 33,945"</t>
  </si>
  <si>
    <t>26º 49' 41,818"</t>
  </si>
  <si>
    <t>"Парадайз бийч" ЕАД</t>
  </si>
  <si>
    <t>гр. Несебър</t>
  </si>
  <si>
    <t>2371 0072               
200 495</t>
  </si>
  <si>
    <t>Канализационна система на хотелски комплекс "ПАРАДАЙС БИЙЧ"</t>
  </si>
  <si>
    <t>гр. Свети Влас</t>
  </si>
  <si>
    <t>до изграждане на селищна канал.с-ма, но не по-късно от 30.10.2026</t>
  </si>
  <si>
    <t>неизследвано в.т.7 без код, граничещо с в.т.BG2BS000C008</t>
  </si>
  <si>
    <t>сухо дере, вливащо се в Черно море</t>
  </si>
  <si>
    <t>Черно море</t>
  </si>
  <si>
    <t>915
116</t>
  </si>
  <si>
    <t>10.4.2012
5.10.2020</t>
  </si>
  <si>
    <t>205-сезон / 0-извън сезон</t>
  </si>
  <si>
    <t>42º 42' 17,2"</t>
  </si>
  <si>
    <t>27º 48' 06,7"</t>
  </si>
  <si>
    <t>гр. Търговище</t>
  </si>
  <si>
    <t>200 534</t>
  </si>
  <si>
    <t>рибарник</t>
  </si>
  <si>
    <t>с. Руец, общ.Търговище</t>
  </si>
  <si>
    <t>BG2KA800R033</t>
  </si>
  <si>
    <t>Умник дере от водосбора на р. Врана</t>
  </si>
  <si>
    <t>азот органичен -5;       фосфати -1</t>
  </si>
  <si>
    <t xml:space="preserve">43º 13' 26,5"
</t>
  </si>
  <si>
    <t>26º 37' 52,7"</t>
  </si>
  <si>
    <t xml:space="preserve">
43º 13' 29,6"</t>
  </si>
  <si>
    <t xml:space="preserve">
26º 37' 48,9"</t>
  </si>
  <si>
    <t>"Лукойл България" ЕООД</t>
  </si>
  <si>
    <t>гр. София</t>
  </si>
  <si>
    <t>2372 0001</t>
  </si>
  <si>
    <t>нефтобаза ПСБ Аспарухово-производ+дъжд</t>
  </si>
  <si>
    <t>с. Аспарухов, общ. Дългопол</t>
  </si>
  <si>
    <t>BG2KA400L008</t>
  </si>
  <si>
    <t>дере Растовец</t>
  </si>
  <si>
    <t>1072
134
51</t>
  </si>
  <si>
    <t>13.3.2013
27.11.2018
24.3.2023</t>
  </si>
  <si>
    <t>сулфиди -1,0; хром6-0,05; кадмий-0,01; олово-0,05; мед-0,1; феноли-0,05;бензен-0,05</t>
  </si>
  <si>
    <t xml:space="preserve">42º 59' 12,3"
</t>
  </si>
  <si>
    <t>27º 59' 12,3"</t>
  </si>
  <si>
    <t>РИОСВ - ВАРНА</t>
  </si>
  <si>
    <t>нефтобаза ПСБ Аспарухово- б.ф.</t>
  </si>
  <si>
    <t>фосфати -1</t>
  </si>
  <si>
    <t xml:space="preserve">
42º 59' 11,3"</t>
  </si>
  <si>
    <t>27º 18' 57,6"</t>
  </si>
  <si>
    <t>"Инкотекс" АД</t>
  </si>
  <si>
    <t>2311 0002</t>
  </si>
  <si>
    <t>тъкачна фабрика</t>
  </si>
  <si>
    <t>р. Котленска</t>
  </si>
  <si>
    <t>42º 52' 43"</t>
  </si>
  <si>
    <t>26º 21' 32"</t>
  </si>
  <si>
    <t>гр. Белослав</t>
  </si>
  <si>
    <t>2321 0001</t>
  </si>
  <si>
    <t>BG2PR100L002</t>
  </si>
  <si>
    <t>Лагуна-з.м.Ятата-южен бряг на канал 2 Варненско-Белославско езеро</t>
  </si>
  <si>
    <t>арсен-0,05; олово-0,05; хром6-0,05; хром3-0,5; живак-0,001; желязо-1,5; никел-0,2; цинк-5; кадмий-0,01; мед-0,1; феноли-0,05; цианиди-0,5; екстрахируеми -3; ПАВ-1</t>
  </si>
  <si>
    <t>43º 11' 06,0"</t>
  </si>
  <si>
    <t>27º 43' 57,5"</t>
  </si>
  <si>
    <t>Община Каварна</t>
  </si>
  <si>
    <t>гр. Каварна</t>
  </si>
  <si>
    <t>2374 0002</t>
  </si>
  <si>
    <t>ПСОВ Каварна</t>
  </si>
  <si>
    <t>BG2BS000C1004</t>
  </si>
  <si>
    <t>929                                                                                  1682
2
2</t>
  </si>
  <si>
    <t>3.5.2012                                                                             10.11.2015
09.01.2017
5.1.2021</t>
  </si>
  <si>
    <t>612
60
2</t>
  </si>
  <si>
    <t>16.6.2010
27.06.2016
5.1.2021</t>
  </si>
  <si>
    <t xml:space="preserve">анионактивни детергенти - 1,0; екстрахируеми -3; </t>
  </si>
  <si>
    <t>43º 24' 28,9"</t>
  </si>
  <si>
    <t>28º 22' 37,7"</t>
  </si>
  <si>
    <t>до 6 месеца от въвеждане в редовна експлоатация на ПСОВ, но не по-късно от 31.12.2015</t>
  </si>
  <si>
    <t>"Водоснабдяване-Дунав" ЕООД</t>
  </si>
  <si>
    <t>гр. Разград</t>
  </si>
  <si>
    <t>2374 0003</t>
  </si>
  <si>
    <t>ПСОВ Лозница</t>
  </si>
  <si>
    <t>гр. Лозница</t>
  </si>
  <si>
    <t>BG2KA800L029</t>
  </si>
  <si>
    <t>Лознишко дере</t>
  </si>
  <si>
    <t>1263
1</t>
  </si>
  <si>
    <t>10.1.2014
07.01.2020</t>
  </si>
  <si>
    <t>арсен-0,05; олово-0,05; хром6-0,05;  живак-0,001; желязо-1,5; никел-0,2; цинк-5; кадмий-0,01; мед-0,1; феноли-0,05; цианиди-0,5; екстрахируеми -3; ПАВ-1</t>
  </si>
  <si>
    <t>43 21 41,576</t>
  </si>
  <si>
    <t>26 36 14,242</t>
  </si>
  <si>
    <t>до 6месеца от въвеждане в редовна експлоатация на РРМ на ПСОВ, но не по-късно от 31.12.2015</t>
  </si>
  <si>
    <t>РИОСВ - РУСЕ</t>
  </si>
  <si>
    <t>"Лагуна" ООД</t>
  </si>
  <si>
    <t>2372 0005</t>
  </si>
  <si>
    <t>цех за боза</t>
  </si>
  <si>
    <t>BG2SE900R026</t>
  </si>
  <si>
    <t>6,0-9,0</t>
  </si>
  <si>
    <t>42º 38' 51,5"</t>
  </si>
  <si>
    <t>27º 33' 48,3"</t>
  </si>
  <si>
    <t>"ЗСК Девня" АД</t>
  </si>
  <si>
    <t>гр. Девня</t>
  </si>
  <si>
    <t>2312 0001</t>
  </si>
  <si>
    <t>трошачно, миячна сортировъчна инсталация</t>
  </si>
  <si>
    <t>с. Дюлино, общ.Бяла</t>
  </si>
  <si>
    <t>BG2SE400R006</t>
  </si>
  <si>
    <t>р. Двойница</t>
  </si>
  <si>
    <t>42º 51' 27,6"</t>
  </si>
  <si>
    <t>27º 43' 31,2"</t>
  </si>
  <si>
    <t>"Прибой" ООД</t>
  </si>
  <si>
    <t>2371 0007</t>
  </si>
  <si>
    <t>зона за отдих Прибой</t>
  </si>
  <si>
    <t xml:space="preserve">гр. Варна - местност Прибой, кв. Галата, </t>
  </si>
  <si>
    <t>неанализиран участък - BG2BS000C1113</t>
  </si>
  <si>
    <t>1227
40</t>
  </si>
  <si>
    <t>5.11.2013
15.3.2021</t>
  </si>
  <si>
    <t>1151
40</t>
  </si>
  <si>
    <t>18.7.2013
15.3.2021</t>
  </si>
  <si>
    <t>43º 08' 08,073"</t>
  </si>
  <si>
    <t>27º 55' 18,637"</t>
  </si>
  <si>
    <t>"ТЕЦ Варна" ЕАД</t>
  </si>
  <si>
    <t>С.Езерово</t>
  </si>
  <si>
    <t>2322 0002</t>
  </si>
  <si>
    <t>мазутно стопанство</t>
  </si>
  <si>
    <t>с. Езерово, общ.Белослав, обл.Варна</t>
  </si>
  <si>
    <t>Варненско езеро</t>
  </si>
  <si>
    <t>43º 11' 41,6"</t>
  </si>
  <si>
    <t>27º 46' 10,0"</t>
  </si>
  <si>
    <t>Сдружение "ЛРД"</t>
  </si>
  <si>
    <t>гр.Варна</t>
  </si>
  <si>
    <t>2312 0005</t>
  </si>
  <si>
    <t>рибарник "Пода"</t>
  </si>
  <si>
    <t>с. Круша, общ.Аврен</t>
  </si>
  <si>
    <t>BG2KA130R002</t>
  </si>
  <si>
    <t>азот органичен -5;       фосфати -1; разтворен кислород &gt;4</t>
  </si>
  <si>
    <t xml:space="preserve">43º 01,143'
 </t>
  </si>
  <si>
    <t xml:space="preserve">43º 01,287'
</t>
  </si>
  <si>
    <t xml:space="preserve">
 27º 47,066'</t>
  </si>
  <si>
    <t xml:space="preserve">
 27º 47,356'</t>
  </si>
  <si>
    <t>гр. Малко Търново</t>
  </si>
  <si>
    <t>2371 0013</t>
  </si>
  <si>
    <t>проектиране на канализационна система СЯ-1</t>
  </si>
  <si>
    <t>с. Стоилово, общ.Малко Търново, обл.Бургас</t>
  </si>
  <si>
    <t>BG2VE109R001</t>
  </si>
  <si>
    <t>дере от водосбора на р.Мечи дол</t>
  </si>
  <si>
    <t>река Велека</t>
  </si>
  <si>
    <t>42º 02' 09,2"</t>
  </si>
  <si>
    <t>27º 31' 06,7"</t>
  </si>
  <si>
    <t>три месеца след въвеждане на ПСОВ в експлоатация</t>
  </si>
  <si>
    <t>2371 0014</t>
  </si>
  <si>
    <t>проектиране на канализационна система СЯ-2</t>
  </si>
  <si>
    <t>42º 02' 05,7"</t>
  </si>
  <si>
    <t>27º 30' 58,6"</t>
  </si>
  <si>
    <t>"ИФ Фаворит" ООД</t>
  </si>
  <si>
    <t>2371 0016</t>
  </si>
  <si>
    <t>хотелски комплекс "Лазурно море"</t>
  </si>
  <si>
    <t>с. Лозенец</t>
  </si>
  <si>
    <r>
      <rPr>
        <sz val="11"/>
        <rFont val="Calibri"/>
        <family val="2"/>
        <charset val="204"/>
        <scheme val="minor"/>
      </rPr>
      <t xml:space="preserve">до изграждане на селищна канал.с-ма на с.Лозенец, но не по-късно от </t>
    </r>
    <r>
      <rPr>
        <sz val="11"/>
        <color rgb="FFFF0000"/>
        <rFont val="Calibri"/>
        <family val="2"/>
        <charset val="204"/>
        <scheme val="minor"/>
      </rPr>
      <t>30.11.2026</t>
    </r>
  </si>
  <si>
    <t>BG2IU600R1013</t>
  </si>
  <si>
    <t>сухо дере</t>
  </si>
  <si>
    <t>Южнобургаски реки</t>
  </si>
  <si>
    <t>1193
128</t>
  </si>
  <si>
    <t>3.9.2013
16.11.2020</t>
  </si>
  <si>
    <r>
      <rPr>
        <sz val="11"/>
        <color rgb="FFFF0000"/>
        <rFont val="Calibri"/>
        <family val="2"/>
        <charset val="204"/>
        <scheme val="minor"/>
      </rPr>
      <t>2 дм</t>
    </r>
    <r>
      <rPr>
        <sz val="11"/>
        <color rgb="FFFF0000"/>
        <rFont val="Calibri"/>
        <family val="2"/>
        <charset val="204"/>
      </rPr>
      <t>³</t>
    </r>
    <r>
      <rPr>
        <sz val="10"/>
        <color rgb="FFFF0000"/>
        <rFont val="Calibri"/>
        <family val="2"/>
        <charset val="204"/>
      </rPr>
      <t>/сек</t>
    </r>
  </si>
  <si>
    <t>42º 13' 04,955"</t>
  </si>
  <si>
    <t>27º 46' 58,130"</t>
  </si>
  <si>
    <t>"Каолин" АД</t>
  </si>
  <si>
    <t>гр. Сеново</t>
  </si>
  <si>
    <t>2371 0017</t>
  </si>
  <si>
    <t>завод за Микропродукти (преработка на варовик)</t>
  </si>
  <si>
    <t>с. Калиманци</t>
  </si>
  <si>
    <t>дере от водосбора на Варненско езеро</t>
  </si>
  <si>
    <t>419
44</t>
  </si>
  <si>
    <t>1.12.2008
19.3.2021</t>
  </si>
  <si>
    <t>1177
44</t>
  </si>
  <si>
    <t>22.8.2013
19.3.2021</t>
  </si>
  <si>
    <t>43º 16' 07,95993"</t>
  </si>
  <si>
    <t>27º 44' 14,95402"</t>
  </si>
  <si>
    <t>"Чикън груп" ООД</t>
  </si>
  <si>
    <t>2374 0005</t>
  </si>
  <si>
    <t>предприятие за преработка на птиче месо -20т./ден</t>
  </si>
  <si>
    <t>BG2SE900L027</t>
  </si>
  <si>
    <t>открит отводнителен канал она Атанасовско езеро, вливащ се в Черно море</t>
  </si>
  <si>
    <t>растителни мазнини - 3</t>
  </si>
  <si>
    <t>42º 35' 1,288"</t>
  </si>
  <si>
    <t>27º 25' 6,288"</t>
  </si>
  <si>
    <t>2371 0015</t>
  </si>
  <si>
    <t>канализационна система на с.Бръшлян - СЯ-1</t>
  </si>
  <si>
    <t>с. Бръшлян, общ. Малко Търново</t>
  </si>
  <si>
    <t>BG2VE106R1101</t>
  </si>
  <si>
    <t>дере от водосбора на р.Раздол</t>
  </si>
  <si>
    <r>
      <rPr>
        <sz val="11"/>
        <color theme="0"/>
        <rFont val="Calibri"/>
        <family val="2"/>
        <charset val="204"/>
        <scheme val="minor"/>
      </rPr>
      <t>19</t>
    </r>
    <r>
      <rPr>
        <sz val="11"/>
        <rFont val="Calibri"/>
        <family val="2"/>
        <charset val="204"/>
        <scheme val="minor"/>
      </rPr>
      <t xml:space="preserve">
19</t>
    </r>
  </si>
  <si>
    <t xml:space="preserve">
2.2.2021</t>
  </si>
  <si>
    <t>1208
19</t>
  </si>
  <si>
    <t>9.10.2013
2.2.2021</t>
  </si>
  <si>
    <t>42º 02' 52,7"</t>
  </si>
  <si>
    <t>27º 25' 44,6"</t>
  </si>
  <si>
    <t>2371 0018</t>
  </si>
  <si>
    <t>проектиране на канализационна система на с.Бръшлян - СЯ-2</t>
  </si>
  <si>
    <t>с. Бръшлян, общ.Малко Търново</t>
  </si>
  <si>
    <t>42º 02' 56,2"</t>
  </si>
  <si>
    <t>27º 25' 32,6"</t>
  </si>
  <si>
    <t>"Лукойл Нефтохим Бургас" АД</t>
  </si>
  <si>
    <t>2374 0006</t>
  </si>
  <si>
    <t>пристанищен терминал "Росенец"</t>
  </si>
  <si>
    <t xml:space="preserve">гр. Бургас - кв. Крайморие </t>
  </si>
  <si>
    <t>BG2BS000C1308</t>
  </si>
  <si>
    <t>1166
1190
156
124-ОФГ</t>
  </si>
  <si>
    <t>20.08.2013
03.09.2013
22.10.2021
28.7.2023</t>
  </si>
  <si>
    <t>643
1166 - фактическа грешка
156
124 - ОФГ</t>
  </si>
  <si>
    <t>20.09.2010 
20.08.2013
22.10.2021
28.7.2023</t>
  </si>
  <si>
    <t>анионактивни детергенти-1; олово - 0,1; хром 6 - 0,1;  хром общ - 0,5; кадмий - не се допуска; мед - 0,5; феноли - 0,15; сулфиди - 1; бензен - 0,05;</t>
  </si>
  <si>
    <t>42º 26' 46,16"</t>
  </si>
  <si>
    <t>27º 32' 5,36"</t>
  </si>
  <si>
    <t>"Симпто" АД
"Хелиос милк" EOOД</t>
  </si>
  <si>
    <t>2374 0007</t>
  </si>
  <si>
    <t>механо-монтажен завод "Симптто" АД и фабрика за сирене "Хелиос милк" ЕООД</t>
  </si>
  <si>
    <t>BG2SE900R1130</t>
  </si>
  <si>
    <t xml:space="preserve">Аланско дере </t>
  </si>
  <si>
    <t>483
1250
7
7</t>
  </si>
  <si>
    <t>18.06.2009
29.11.2013
05.02.2018
31.01.2020</t>
  </si>
  <si>
    <t>ПАВ-1; мазнини - 10; хлорни йони - 300; повишаване температурата на водоприемника - &lt;3 С</t>
  </si>
  <si>
    <t>42º 41' 33,5"</t>
  </si>
  <si>
    <t>27º 14' 00,7"</t>
  </si>
  <si>
    <t>"Нафтекс Петрол" ЕООД</t>
  </si>
  <si>
    <t>2322 0003</t>
  </si>
  <si>
    <t>петролна база</t>
  </si>
  <si>
    <t>Бургаско езеро</t>
  </si>
  <si>
    <t>олово-0,1; хром общ-0,5;  кадмий-0,1; мед - 0,5; феноли-0,5;  Сулфиди -1; бензен -0,05;</t>
  </si>
  <si>
    <t>42º 29' 33,0"</t>
  </si>
  <si>
    <t>27º 27' 24,0"</t>
  </si>
  <si>
    <t>2312 0009</t>
  </si>
  <si>
    <t>гр. Провадия</t>
  </si>
  <si>
    <t>BG2PR345R007</t>
  </si>
  <si>
    <t>р. Провадийска</t>
  </si>
  <si>
    <t>43º 08' 28,5"</t>
  </si>
  <si>
    <t>27º 28' 14,8"</t>
  </si>
  <si>
    <t>Община Велики Преслав</t>
  </si>
  <si>
    <t>2374 0015</t>
  </si>
  <si>
    <t>канализационна система с.Осмар</t>
  </si>
  <si>
    <t>с. Осмар, общ. В. Преслав</t>
  </si>
  <si>
    <t>Осмарско дере, приток на р.Врана</t>
  </si>
  <si>
    <t>екстрахируеми -3; ПАВ-1</t>
  </si>
  <si>
    <t xml:space="preserve">43º 13' 00,2"
</t>
  </si>
  <si>
    <t xml:space="preserve">26º 50' 52,0"
</t>
  </si>
  <si>
    <t xml:space="preserve">с. Осмар, общ. В. Преслав, </t>
  </si>
  <si>
    <t>43º 12' 57,4"</t>
  </si>
  <si>
    <t>26º 50' 52,9"</t>
  </si>
  <si>
    <t>2374 0016</t>
  </si>
  <si>
    <t>канализационна система с.Хан Крум</t>
  </si>
  <si>
    <t>Ханкрумско дере, приток на р.Врана</t>
  </si>
  <si>
    <t>85775 общо за трите колектора/по 28600на колектор</t>
  </si>
  <si>
    <t>43º 12' 02,9"
43º 12' 10,4"
43º 12' 08,3"</t>
  </si>
  <si>
    <t>26º 53' 39,2"
26º 53' 55,5"
26º 53' 12,7"</t>
  </si>
  <si>
    <t>2374 0017</t>
  </si>
  <si>
    <t>канализационна система с.Троица</t>
  </si>
  <si>
    <t>с. Троица, общ.В.Преслав, обл.Шумен</t>
  </si>
  <si>
    <t>Троишко дере, приток на Ханкрумско дере, приток на р.Врана</t>
  </si>
  <si>
    <t>43º 12' 48,0"</t>
  </si>
  <si>
    <t>26º 52' 35,4"</t>
  </si>
  <si>
    <t>2374 0018</t>
  </si>
  <si>
    <t>проектиране на канализационна система с. Звездец</t>
  </si>
  <si>
    <t>с. Звездец, общ.Малко Търново</t>
  </si>
  <si>
    <t>дере, приток на р.Велека</t>
  </si>
  <si>
    <t>ПАВ -1;</t>
  </si>
  <si>
    <t>42º 06' 21,2"</t>
  </si>
  <si>
    <t>27º 24' 51,4"</t>
  </si>
  <si>
    <t>ДП "Кабиюк"</t>
  </si>
  <si>
    <t>с.Коньово</t>
  </si>
  <si>
    <t>2371 0023</t>
  </si>
  <si>
    <t>канализационна система с.Коньовец</t>
  </si>
  <si>
    <t>с. Коньовец, общ.Шумен</t>
  </si>
  <si>
    <t>BG2PR900R015</t>
  </si>
  <si>
    <t>дере, приток на Сутлю дере, приток на р.Каменица</t>
  </si>
  <si>
    <t>1387
56
79</t>
  </si>
  <si>
    <t>12.6.2014
06.06.2016
03.06.2019</t>
  </si>
  <si>
    <t>43º 21' 49,1"</t>
  </si>
  <si>
    <t>26º 59' 59,0"</t>
  </si>
  <si>
    <t>"ИВ-МЕС" ЕООД</t>
  </si>
  <si>
    <t>2374 0024</t>
  </si>
  <si>
    <t>колбасарски цех</t>
  </si>
  <si>
    <t>с. Златна нива, общ. Каспичан, обл. Шумен</t>
  </si>
  <si>
    <t>дере -след микроязовир, приток на р. Върбянско дере</t>
  </si>
  <si>
    <t>1423
151</t>
  </si>
  <si>
    <t>11.8.2014
15.12.2020</t>
  </si>
  <si>
    <t xml:space="preserve">мазнини-10; </t>
  </si>
  <si>
    <t>43º 22' 33,219"</t>
  </si>
  <si>
    <t>27º 04' 22,429"</t>
  </si>
  <si>
    <t>Община Царево</t>
  </si>
  <si>
    <t>гр. Царево</t>
  </si>
  <si>
    <t>2314 0007</t>
  </si>
  <si>
    <t>канализационна система на гр.Царево, к-г Оазис, Арапия, Нестинарка</t>
  </si>
  <si>
    <t>тяло12-неидентифицирано</t>
  </si>
  <si>
    <t>р. Попска, вливаща се в Черно море</t>
  </si>
  <si>
    <t>847
22</t>
  </si>
  <si>
    <t>17.9.2011
10.2.2021</t>
  </si>
  <si>
    <t>4200 -сезон / 1700 -извън сезон</t>
  </si>
  <si>
    <t>42º 10' 26,311"</t>
  </si>
  <si>
    <t>27º 50' 08,175"</t>
  </si>
  <si>
    <t>2371 0029</t>
  </si>
  <si>
    <t>проектиране на канализационна система с. Младежко</t>
  </si>
  <si>
    <t>с. Младежко, общ. Малко Търново, обл.Бургас</t>
  </si>
  <si>
    <t>р. Младежка, приток на р.Велека</t>
  </si>
  <si>
    <t>42º 09' 21,6"</t>
  </si>
  <si>
    <t>27º 22' 51,1"</t>
  </si>
  <si>
    <t>"В и К" ООД</t>
  </si>
  <si>
    <t>2314 0006</t>
  </si>
  <si>
    <t>канализационна система к.к.Камчия</t>
  </si>
  <si>
    <t xml:space="preserve">с. Близнаци - к.к. Камчия, </t>
  </si>
  <si>
    <t>олово-0,05; хром 6-0,05; живак-0,001; никел -0,2; цинк-5; кадмий-0,01; мед - 0,1; феноли-0,05;  ПАВ-1;</t>
  </si>
  <si>
    <t>43º 01' 28,5"</t>
  </si>
  <si>
    <t>27º 51' 54,7"</t>
  </si>
  <si>
    <t>до въвеждане в редовна експлоатация на ПСОВ, но не па-късно от 31.12.2015</t>
  </si>
  <si>
    <t>2314 0008</t>
  </si>
  <si>
    <t>канализационна система гр.Малко Търново</t>
  </si>
  <si>
    <t>р. Малкотърновска</t>
  </si>
  <si>
    <t>41º 59' 19,51"</t>
  </si>
  <si>
    <t>27º 31' 33,24"</t>
  </si>
  <si>
    <t>"Гри груп" АД</t>
  </si>
  <si>
    <t>2311 0003</t>
  </si>
  <si>
    <t>проектиране на "Морски комплекс за отдих"</t>
  </si>
  <si>
    <t>с. Ген. Кантарджиево, общ. Аксаково</t>
  </si>
  <si>
    <t>р. Чалтика, приток на р.Батова</t>
  </si>
  <si>
    <t>100 - сезон/ 55-извън сезон</t>
  </si>
  <si>
    <t xml:space="preserve">екстрахируеми -3; </t>
  </si>
  <si>
    <t>43º 21' 17,5"</t>
  </si>
  <si>
    <t>28º 00' 55,6"</t>
  </si>
  <si>
    <t>шест месеца след въвеждане на ПСОВ в експлоатация</t>
  </si>
  <si>
    <t>"АК 2007" ООД</t>
  </si>
  <si>
    <t>175316682</t>
  </si>
  <si>
    <t>2371 0030</t>
  </si>
  <si>
    <t>проектиране и строителство на ЛПСОВ</t>
  </si>
  <si>
    <t>с. Росен</t>
  </si>
  <si>
    <t>BG2IU200R004</t>
  </si>
  <si>
    <t>р. Ропотамо</t>
  </si>
  <si>
    <t>екстрахируеми в-ва - 3</t>
  </si>
  <si>
    <t>42º 24' 52,9"</t>
  </si>
  <si>
    <t>27º 33' 29,3"</t>
  </si>
  <si>
    <t>"Галисман" АД</t>
  </si>
  <si>
    <t>с. Енево</t>
  </si>
  <si>
    <t>2314 0010</t>
  </si>
  <si>
    <t>птицекланица</t>
  </si>
  <si>
    <t>с. Енево, общ. нови Пазар</t>
  </si>
  <si>
    <t>BG2PR600R012</t>
  </si>
  <si>
    <t>р. Крива</t>
  </si>
  <si>
    <t>мазнини-10; хлорни йони-300</t>
  </si>
  <si>
    <t>43º 18' 41,9"</t>
  </si>
  <si>
    <t>27º 12' 41,5"</t>
  </si>
  <si>
    <t>Община Камено</t>
  </si>
  <si>
    <t>гр. Камено</t>
  </si>
  <si>
    <t>2371 0031</t>
  </si>
  <si>
    <t>изгр.канализационна система на с.Трояново</t>
  </si>
  <si>
    <t>с. Трояново, общ. Камено</t>
  </si>
  <si>
    <t>до въвеждане в експлоатацие, но не по-късно от 31.12.2014г.</t>
  </si>
  <si>
    <t>BG2MA600R013</t>
  </si>
  <si>
    <t>дере, приток на р.Хаджиларска</t>
  </si>
  <si>
    <t>42º 52' 10,5"</t>
  </si>
  <si>
    <t>26º 54' 21,3"</t>
  </si>
  <si>
    <t>Изтекло</t>
  </si>
  <si>
    <t>"В и К" ЕООД</t>
  </si>
  <si>
    <t>гр. Добрич</t>
  </si>
  <si>
    <t>2374 0030</t>
  </si>
  <si>
    <t>канализационна система Шабла-съществаща</t>
  </si>
  <si>
    <t>гр. Шабла</t>
  </si>
  <si>
    <t>BG2DO700L018</t>
  </si>
  <si>
    <t>дренажен канал, вливащ се в Шабленско езеро</t>
  </si>
  <si>
    <t>арсен-0,05; олово-0,05; хром общ-0,5; живак-0,001; никел -0,2; цинк-5; кадмий-0,01; мед - 0,1; феноли-0,05; цианиди(общо)-0,5; екстрахируеми-3; ПАВ-1;желязо(общо)-1,5</t>
  </si>
  <si>
    <t>43º 32' 37,8"</t>
  </si>
  <si>
    <t>28º 33' 05,6"</t>
  </si>
  <si>
    <t>до шест месеца от въвеждане в редовна експлоатация на ПСОВ, но не по-късно от 31.12.2015</t>
  </si>
  <si>
    <t>"ЗСК Лозово" АД</t>
  </si>
  <si>
    <t>2321 0002</t>
  </si>
  <si>
    <t>ЗСК Лозово-завод за строит.конструкции</t>
  </si>
  <si>
    <t>гр. Бургас - северна пром. зона</t>
  </si>
  <si>
    <t>43
125</t>
  </si>
  <si>
    <t>18.5.2020
11.11.2020</t>
  </si>
  <si>
    <t>42 31 04,356</t>
  </si>
  <si>
    <t>27 23 55,713</t>
  </si>
  <si>
    <t>Община Бургас</t>
  </si>
  <si>
    <t>000056814</t>
  </si>
  <si>
    <t>2371 0036</t>
  </si>
  <si>
    <t>изгр.канализационна система на гр.Българово</t>
  </si>
  <si>
    <t>гр. Българово</t>
  </si>
  <si>
    <t>BG2SE900R036</t>
  </si>
  <si>
    <t>дере, приток на р.Айтоска</t>
  </si>
  <si>
    <t>42º 36' 48,09"</t>
  </si>
  <si>
    <t>27º 17' 54,69"</t>
  </si>
  <si>
    <t>до шест месеца от въвеждане в редовна експлоатация на ПСОВ</t>
  </si>
  <si>
    <t>2371 0037</t>
  </si>
  <si>
    <t>изгр.канализационна система на с.Рудник и м.с. Мерно море</t>
  </si>
  <si>
    <t>с. Рудник, общ. Бургас</t>
  </si>
  <si>
    <t>дере от водосбора на Атанасовско езеро</t>
  </si>
  <si>
    <t>42º 36' 02,46"</t>
  </si>
  <si>
    <t>27º 18' 11,41"</t>
  </si>
  <si>
    <t>Община Ветрино</t>
  </si>
  <si>
    <t>с. Ветрино</t>
  </si>
  <si>
    <t>2371 0035</t>
  </si>
  <si>
    <t>изгр.канализационна система на с.Белоградец</t>
  </si>
  <si>
    <t>с. Белоградец, общ. Ветрино, обл. Варна</t>
  </si>
  <si>
    <t>BG2PR500R010</t>
  </si>
  <si>
    <t>дере, приток на р.Златина, приток на р.Провадийска</t>
  </si>
  <si>
    <t>43º 21' 06,1"</t>
  </si>
  <si>
    <t>27º 20' 43,2"</t>
  </si>
  <si>
    <t>Община Нови пазар</t>
  </si>
  <si>
    <t>гр. Нови пазар</t>
  </si>
  <si>
    <t>2374 0031</t>
  </si>
  <si>
    <t>изгр.канализационна система на с.Памукчии</t>
  </si>
  <si>
    <t>с. Памукчии, общ. Нови Пазар, обл. Шумен</t>
  </si>
  <si>
    <t>BG2PR600R013</t>
  </si>
  <si>
    <t>дере</t>
  </si>
  <si>
    <t>42º 23' 07,72"</t>
  </si>
  <si>
    <t>27º 11' 59,48"</t>
  </si>
  <si>
    <t>2371 0034</t>
  </si>
  <si>
    <t>жилищен комплекс</t>
  </si>
  <si>
    <t>гр. Варна СО "Аленмак"</t>
  </si>
  <si>
    <t>до въвеждане в експлоатацие, но не по-късно от 31.12.2015г.</t>
  </si>
  <si>
    <t>дере-овраг, вливащо се в Черно море</t>
  </si>
  <si>
    <t>43º 15' 59,6"</t>
  </si>
  <si>
    <t>28º 01' 13,9"</t>
  </si>
  <si>
    <t>2314 0012</t>
  </si>
  <si>
    <t>изгр.канализационна система на с. Медвен</t>
  </si>
  <si>
    <t>с. Медвен, общ. Котел, обл. Сливен</t>
  </si>
  <si>
    <t>10л04л2009</t>
  </si>
  <si>
    <t>до въвеждане в експлоатация, но не по-късно от 20  години от влизане в сила на решение за продължаване</t>
  </si>
  <si>
    <t>BG2KA400R041</t>
  </si>
  <si>
    <t>р. Медвенска, приток на р.Луда Камчия</t>
  </si>
  <si>
    <t>42º 50' 39,5"</t>
  </si>
  <si>
    <t>26º 33' 40,10"</t>
  </si>
  <si>
    <t>Община Хитрино</t>
  </si>
  <si>
    <t>гр. Хитрино</t>
  </si>
  <si>
    <t>2371 0040</t>
  </si>
  <si>
    <t>изгр.канализационна система на с. Тимарево</t>
  </si>
  <si>
    <t>с. Тимарево, общ. Хитрино, обл. Шумен</t>
  </si>
  <si>
    <t>BG2PR900R017</t>
  </si>
  <si>
    <t>43º 24' 37,23"</t>
  </si>
  <si>
    <t>26º 54' 03,21"</t>
  </si>
  <si>
    <t>Община Върбица</t>
  </si>
  <si>
    <t>гр. Върбица</t>
  </si>
  <si>
    <t>2311 0006</t>
  </si>
  <si>
    <t>изгр.канализационна система на с. Бяла река</t>
  </si>
  <si>
    <t>с. Бяла река, общ. Върбица, обл. Шумен</t>
  </si>
  <si>
    <t>BG2KA900R022</t>
  </si>
  <si>
    <t>р. Елешница, приток на яз.Тича</t>
  </si>
  <si>
    <t>42º 59' 33,0"</t>
  </si>
  <si>
    <t>26º 46' 50,8"</t>
  </si>
  <si>
    <t>2314 0013</t>
  </si>
  <si>
    <t>изгр.канализационна система на гр. Върбица</t>
  </si>
  <si>
    <t>BG2KA400R039</t>
  </si>
  <si>
    <t>дере, приток на р.Герила, приток на р.Луда Камчия</t>
  </si>
  <si>
    <t>43º 00' 56,5"</t>
  </si>
  <si>
    <t>26º 39' 38,7"</t>
  </si>
  <si>
    <t>ЕТ "Росица-Иван Стаматов"</t>
  </si>
  <si>
    <t>с. Русокастро</t>
  </si>
  <si>
    <t>2312 0010</t>
  </si>
  <si>
    <t>пункт за дестилация на етилов алкохол</t>
  </si>
  <si>
    <t>с. Русокастро, общ. Камено</t>
  </si>
  <si>
    <t>BG2MA600R012</t>
  </si>
  <si>
    <t>р. Русокастренска</t>
  </si>
  <si>
    <t>336+960-охл</t>
  </si>
  <si>
    <t>42º 27' 49,2"</t>
  </si>
  <si>
    <t>27º 10' 59,2"</t>
  </si>
  <si>
    <t>2314 0016</t>
  </si>
  <si>
    <t>изгр.канализационна система на с. Тича</t>
  </si>
  <si>
    <t>с. Тича, общ. Котел, обл. Сливен</t>
  </si>
  <si>
    <t>BG2KA900R037</t>
  </si>
  <si>
    <t>ексрахируеми в-ва -3; ПАВ -1</t>
  </si>
  <si>
    <t>42º 58' 14,78"</t>
  </si>
  <si>
    <t>26º 26' 35,85"</t>
  </si>
  <si>
    <t>"Крис-Ойл-97" ЕООД</t>
  </si>
  <si>
    <t>2314 0015</t>
  </si>
  <si>
    <t>фабрика за производство на масла(олио)</t>
  </si>
  <si>
    <t>гр. Каспичан</t>
  </si>
  <si>
    <t>BG2PR576R011</t>
  </si>
  <si>
    <t>растителни мазнини-10; повишаване температурата на водоприемника - &lt;3 С; фосфати -2; хлорни йони - 400;</t>
  </si>
  <si>
    <t>43 18 28,989</t>
  </si>
  <si>
    <t>27 09 49,655</t>
  </si>
  <si>
    <t>Община Суворово</t>
  </si>
  <si>
    <t>гр. Суворово</t>
  </si>
  <si>
    <t>2371 0042</t>
  </si>
  <si>
    <t>изгр.канализационна система на с. Баново</t>
  </si>
  <si>
    <t>с. Баново, общ. Суворово, обл. Варна</t>
  </si>
  <si>
    <t>до въвеждане в експлоатацие, но не по-късно от 17.05.2015г.</t>
  </si>
  <si>
    <t>дере, приток на Харамийско дере</t>
  </si>
  <si>
    <t>43º 15' 27,6"</t>
  </si>
  <si>
    <t>27º 40' 30,6"</t>
  </si>
  <si>
    <t>Община Балчик</t>
  </si>
  <si>
    <t>гр. Балчик</t>
  </si>
  <si>
    <t>2371 0043</t>
  </si>
  <si>
    <t>изгр.канализационна система на с. Гурково</t>
  </si>
  <si>
    <t>с. Гурково, общ. Балчик, обл. Добрич</t>
  </si>
  <si>
    <t>до въвеждане в експлоатацие, но не по-късно от 14.05.2015г.</t>
  </si>
  <si>
    <t>BG200BG2DO</t>
  </si>
  <si>
    <t>43º 28' 55,3"</t>
  </si>
  <si>
    <t>28º 13' 50,0"</t>
  </si>
  <si>
    <t>2371 0044</t>
  </si>
  <si>
    <t>изгр.канализационна система на с. Ябланово</t>
  </si>
  <si>
    <t>с. Ябланово, общ. Котел, обл. Сливен</t>
  </si>
  <si>
    <t>до въвеждане в експлоатация, но не по-късно от 20 г. от влизане в сила на решение №1463 (30.10.2034 г.)</t>
  </si>
  <si>
    <t>Канадере, приток на р.Камчия</t>
  </si>
  <si>
    <t>екстрахируеми -0,3; ПАВ -1</t>
  </si>
  <si>
    <t>42º 59' 21,35"</t>
  </si>
  <si>
    <t>26º 31' 50,11"</t>
  </si>
  <si>
    <t>"Евроманган" АД</t>
  </si>
  <si>
    <t>с. Църква</t>
  </si>
  <si>
    <t>2315 0002</t>
  </si>
  <si>
    <t>рудник Евроманган</t>
  </si>
  <si>
    <t>с. Църква, общ. Балчик</t>
  </si>
  <si>
    <t>BG2DO800R001</t>
  </si>
  <si>
    <t>р. Батова</t>
  </si>
  <si>
    <t>28000-битово-фекални</t>
  </si>
  <si>
    <t>манган(общ)-0,3</t>
  </si>
  <si>
    <t>43º 24' 12,91"</t>
  </si>
  <si>
    <t>28º 00' 37,51"</t>
  </si>
  <si>
    <t>126000-руднични</t>
  </si>
  <si>
    <t>манган(общ)-1,2; кадмий-0,1; мед-0,5; олово-0,2; цинк-2; желязо-3,5; хром 6- 0,1</t>
  </si>
  <si>
    <t>43º 24' 19,28"</t>
  </si>
  <si>
    <t>28º 00' 56,76"</t>
  </si>
  <si>
    <t>Община Созопол</t>
  </si>
  <si>
    <t>гр. Созопол</t>
  </si>
  <si>
    <t>2371 0046</t>
  </si>
  <si>
    <t>изгр.канализационна система на с. Зидарово</t>
  </si>
  <si>
    <t>с. Зидарово, общ. Созопол</t>
  </si>
  <si>
    <t>BG2MA400R004</t>
  </si>
  <si>
    <t>Зидаровско дере, приток на р.Факийска</t>
  </si>
  <si>
    <t>42º 20' 00,28"</t>
  </si>
  <si>
    <t>27º 24' 06,27"</t>
  </si>
  <si>
    <t>2371 0047</t>
  </si>
  <si>
    <t>изгр.канализационна система на с. Извор</t>
  </si>
  <si>
    <t>с. Извор, общ. Созопол</t>
  </si>
  <si>
    <t>BG2MA200R003</t>
  </si>
  <si>
    <t>дере, приток на р.Изворска</t>
  </si>
  <si>
    <t>42º 21' 32,7"</t>
  </si>
  <si>
    <t>27º 27' 36,0"</t>
  </si>
  <si>
    <t>2371 0048</t>
  </si>
  <si>
    <t>изгр.канализационна система на с. Равна гора</t>
  </si>
  <si>
    <t>с. Равна гора, общ. Созопол</t>
  </si>
  <si>
    <t xml:space="preserve">дере, приток на р.Мехмедженска, </t>
  </si>
  <si>
    <t>42º 21' 23,3"</t>
  </si>
  <si>
    <t>27º 32' 35,4"</t>
  </si>
  <si>
    <t>2371 0049</t>
  </si>
  <si>
    <t>изгр.канализационна система на с. Росен</t>
  </si>
  <si>
    <t>с. Росен, общ. Созопол</t>
  </si>
  <si>
    <t>42º 22' 59,0"</t>
  </si>
  <si>
    <t>27º 34' 05,4"</t>
  </si>
  <si>
    <t>2311 0008</t>
  </si>
  <si>
    <t>изгр.канализационна система на с. Крушевец</t>
  </si>
  <si>
    <t>с. Крушевец, общ. Созопол</t>
  </si>
  <si>
    <t>р. Изворска</t>
  </si>
  <si>
    <t>42º 22' 03,5"</t>
  </si>
  <si>
    <t>27º 21' 20,06"</t>
  </si>
  <si>
    <t>Община Шумен</t>
  </si>
  <si>
    <t>2311 0009</t>
  </si>
  <si>
    <t>изгр.канализационна система на с.Мараш и с.Саламаново</t>
  </si>
  <si>
    <t>с. Саламаново, общ. Созопол</t>
  </si>
  <si>
    <t>43º 10' 37,3"</t>
  </si>
  <si>
    <t>26º 59' 33,0"</t>
  </si>
  <si>
    <t>2371 0050</t>
  </si>
  <si>
    <t>изгр.канализационна система на с. Ветрино</t>
  </si>
  <si>
    <t>с. Ветрино, общ. Ветрино</t>
  </si>
  <si>
    <t>BG2PR500R0008</t>
  </si>
  <si>
    <t>екстрахируеми -0,3; ПАВ -1; олово-0,05; хром6 -0,05; хром общ - 0,5; никел-0,2; мед -0,1; желязо общо -1,5; феноли - 0,05</t>
  </si>
  <si>
    <t>43º 18' 27,56"</t>
  </si>
  <si>
    <t>27º 25' 37,97"</t>
  </si>
  <si>
    <t>Община Карнобат</t>
  </si>
  <si>
    <t>гр. Карнобат</t>
  </si>
  <si>
    <t>2371 0051</t>
  </si>
  <si>
    <t>изгр.канализационна система на с. Екзарх Антимово</t>
  </si>
  <si>
    <t>с. Екзарх Антимово, общ. Карнобат, обл. Бургас</t>
  </si>
  <si>
    <t>BG2MA600R018</t>
  </si>
  <si>
    <t>дере, приток на р.Папазлъшка, от водосбора на р.Русокастренска</t>
  </si>
  <si>
    <t>42º 30' 59,8"</t>
  </si>
  <si>
    <t>26º 59' 07,6"</t>
  </si>
  <si>
    <t>Община Омуртаг</t>
  </si>
  <si>
    <t>гр. Омуртаг</t>
  </si>
  <si>
    <t>2374 0033</t>
  </si>
  <si>
    <t>изгр.канализационна система на с. Зелена морава</t>
  </si>
  <si>
    <t>с. Зелена морава, общ. Омуртаг, обл. Търговище</t>
  </si>
  <si>
    <t>дере, приток на Екинлик дере, приток на р.Камчия</t>
  </si>
  <si>
    <t>43º 02' 22,9"</t>
  </si>
  <si>
    <t>26º 24' 37,8"</t>
  </si>
  <si>
    <t>"Вая - 96" ООД</t>
  </si>
  <si>
    <t>гр.Бургас</t>
  </si>
  <si>
    <t>2322 0004</t>
  </si>
  <si>
    <t>пясъчна кариера "Акациите-1"</t>
  </si>
  <si>
    <t>забел: количеството е общо за двата потока утаени производствени отпадъчни води</t>
  </si>
  <si>
    <t>42º 28' 36,88"              42º 28' 28,96"</t>
  </si>
  <si>
    <t>27º 26' 02,07"            27º 25' 56,73"</t>
  </si>
  <si>
    <t>Община Долни чифлик</t>
  </si>
  <si>
    <t>гр. Долни чифлик</t>
  </si>
  <si>
    <t>2314 0017</t>
  </si>
  <si>
    <t>изграждане на канализационна система на с. Гроздьово</t>
  </si>
  <si>
    <t>с. Гроздьово, общ. Долни Чифлик</t>
  </si>
  <si>
    <t>43º 02' 02,16"</t>
  </si>
  <si>
    <t xml:space="preserve">27º 32'50,51" </t>
  </si>
  <si>
    <t>2371 0052</t>
  </si>
  <si>
    <t>изграждане на канализационна система на с.Раковски</t>
  </si>
  <si>
    <t>с. Раковски, общ.Каварна, обл.Добрич</t>
  </si>
  <si>
    <t xml:space="preserve">неизследвано в.т. без код, </t>
  </si>
  <si>
    <t>дере, вливащо се в Черно море</t>
  </si>
  <si>
    <t>43º 29' 02,0"</t>
  </si>
  <si>
    <t>28º 24' 50,7"</t>
  </si>
  <si>
    <t>Община Айтос</t>
  </si>
  <si>
    <t>2371 0053</t>
  </si>
  <si>
    <t>изграждане на канализационна система на с.Пирне</t>
  </si>
  <si>
    <t>с. Пирне, общ. Айтос, обл. Бургас</t>
  </si>
  <si>
    <t>до въвеждане на обекта в експлоатация</t>
  </si>
  <si>
    <t>северно дере</t>
  </si>
  <si>
    <t>42º 40' 41,56"</t>
  </si>
  <si>
    <t>27º 12' 16,70"</t>
  </si>
  <si>
    <t>Прекратено</t>
  </si>
  <si>
    <t>2371 0054</t>
  </si>
  <si>
    <t>изграждане на канализационна система на с.Съдиево</t>
  </si>
  <si>
    <t>с. Съдиево, общ. Айтос, обл. Бургас</t>
  </si>
  <si>
    <t>BG2SE900R024</t>
  </si>
  <si>
    <t>дере, от водосбора на р.Съдиевска</t>
  </si>
  <si>
    <t>42º 39' 41,72"</t>
  </si>
  <si>
    <t>27º 19' 05,01"</t>
  </si>
  <si>
    <t>"Консорциум по ЗЗД ПСОВ Шкорпиловци" ЕООД</t>
  </si>
  <si>
    <t>2371 0055</t>
  </si>
  <si>
    <t>с. Шккорпиловци - к.к. Шкорпиловци</t>
  </si>
  <si>
    <t>BG2SE200R001</t>
  </si>
  <si>
    <t>Керез дере, приток на р.Фъндъклийска</t>
  </si>
  <si>
    <t>1629
56
39</t>
  </si>
  <si>
    <t>28.8.2015
22.05.2018
11.3.2021</t>
  </si>
  <si>
    <t>42º 57' 20"</t>
  </si>
  <si>
    <t>27º 53' 38,6"</t>
  </si>
  <si>
    <t>шест месеца след въвеждане на ПСОВ в експлоатация, но не по-късно от 31.12.2015</t>
  </si>
  <si>
    <t>"Анона Трейд" ЕООД</t>
  </si>
  <si>
    <t>127075131</t>
  </si>
  <si>
    <t>2374 0035</t>
  </si>
  <si>
    <t>Плодохранилище</t>
  </si>
  <si>
    <t>с. Кочово, общ. В.Преслав, обл. Шумен</t>
  </si>
  <si>
    <t>отводнителен канал, приток на р.Врана</t>
  </si>
  <si>
    <t>1625
67</t>
  </si>
  <si>
    <t>26.8.2015
07.07.2020</t>
  </si>
  <si>
    <t>екстрахируеми -0,3</t>
  </si>
  <si>
    <t>43º 13' 27,833"
43º 13' 07,776"</t>
  </si>
  <si>
    <t>26º 47' 31,620"
26º 47' 21,685"</t>
  </si>
  <si>
    <t>"Идън Дивелпментс" АД</t>
  </si>
  <si>
    <t>2371 0056</t>
  </si>
  <si>
    <t>жилищен комплекс "Райска градина"</t>
  </si>
  <si>
    <t>BG2SE500R012</t>
  </si>
  <si>
    <t>42º 42' 23,3"</t>
  </si>
  <si>
    <t>27º 46' 45,9"</t>
  </si>
  <si>
    <t>"Трос" ООД</t>
  </si>
  <si>
    <t>2371 0057</t>
  </si>
  <si>
    <t>проектиране вилна сграда с апартаменти и гаражи</t>
  </si>
  <si>
    <t>гр. Варна СО "Бялата чешма" и "Дъбравата"</t>
  </si>
  <si>
    <t>до изграждане на ПСОВ, но не по-късно от 22.10.2015</t>
  </si>
  <si>
    <t>BG2DO2000BG2DO</t>
  </si>
  <si>
    <t>Винишко дере, вливащо се в Черно море</t>
  </si>
  <si>
    <t>43º 15' 3,2"</t>
  </si>
  <si>
    <t>27º 59' 20"</t>
  </si>
  <si>
    <t>"Милктрейд БГ" ООД</t>
  </si>
  <si>
    <t>2314 0018</t>
  </si>
  <si>
    <t>мандра за сирене и кашкавал</t>
  </si>
  <si>
    <t>с. Съединение, общ. Търговище</t>
  </si>
  <si>
    <t>BG2KA800R028</t>
  </si>
  <si>
    <t>р. Керизбунар, приток на р.Врана</t>
  </si>
  <si>
    <t>43 18 59,101</t>
  </si>
  <si>
    <t>"Мина Черно море - Бургас” ЕАД</t>
  </si>
  <si>
    <t>2315 0003</t>
  </si>
  <si>
    <t>рудник Черно море-2</t>
  </si>
  <si>
    <t>с. Лъка, общ. Поморие</t>
  </si>
  <si>
    <t>р. Азмак, приток на Атанасовски езеро</t>
  </si>
  <si>
    <t>814
1608</t>
  </si>
  <si>
    <t>14.6.2011
28.07.2015</t>
  </si>
  <si>
    <t>желязо-2,5; метали общо -10</t>
  </si>
  <si>
    <t>42º 41' 03"</t>
  </si>
  <si>
    <t>27º 28' 50"</t>
  </si>
  <si>
    <t>"СМС Инвест" ООД</t>
  </si>
  <si>
    <t>с. Осеново</t>
  </si>
  <si>
    <t>2374 0036</t>
  </si>
  <si>
    <t>инсталация за химическо матиране на стъкла-битови</t>
  </si>
  <si>
    <t>дере, приток на р. Екренска</t>
  </si>
  <si>
    <t>43º 19' 16,0"</t>
  </si>
  <si>
    <t>28º 00' 52,2"</t>
  </si>
  <si>
    <t>инсталация за химическо матиране на стъкла-ХЗ</t>
  </si>
  <si>
    <t>сулфатни йони-300; хлорни йони-300</t>
  </si>
  <si>
    <t>"Одесос ПБМ" ЕАД
Автотрейд ООД</t>
  </si>
  <si>
    <t>2322 0005</t>
  </si>
  <si>
    <t xml:space="preserve">канализационна система на автомивка </t>
  </si>
  <si>
    <t>гр. Варна, южна пром.зона</t>
  </si>
  <si>
    <t>1035
47</t>
  </si>
  <si>
    <t>12.2.2013
02.05.2018</t>
  </si>
  <si>
    <t>43º 12' 10,6"</t>
  </si>
  <si>
    <t>27º 53' 25,9"</t>
  </si>
  <si>
    <t>"ЕСКАНА" АД</t>
  </si>
  <si>
    <t>2312 0011</t>
  </si>
  <si>
    <t>кариера за камък "Сини вир"</t>
  </si>
  <si>
    <t>с. Цонево, общ. Дългопол</t>
  </si>
  <si>
    <t>р. Елешница</t>
  </si>
  <si>
    <t>51
112</t>
  </si>
  <si>
    <t>20.5.2016
25.6.2021</t>
  </si>
  <si>
    <t>42 58 10,7</t>
  </si>
  <si>
    <t>27 27 15</t>
  </si>
  <si>
    <t>000056814
812115210</t>
  </si>
  <si>
    <t>2324 0004</t>
  </si>
  <si>
    <t>канализационна система гр. Бургас</t>
  </si>
  <si>
    <t>BG2SЕ900L037</t>
  </si>
  <si>
    <t>347
630
998
94</t>
  </si>
  <si>
    <t>10.06.2008 
18.08.2010 
17.10.2012
21.5.2021</t>
  </si>
  <si>
    <t xml:space="preserve"> екстрахируеми-3; анионактивни детергенти-1;</t>
  </si>
  <si>
    <t>42º 30'43,11508''</t>
  </si>
  <si>
    <t>27º 24'58,82746''</t>
  </si>
  <si>
    <t>2311 0012</t>
  </si>
  <si>
    <t>изграждане канализационна система с. Пчелник-с. Горен Чифлик</t>
  </si>
  <si>
    <t>с. Горен Чифлик, общ. Долни Чифлик, обл. Варна</t>
  </si>
  <si>
    <t>р. Армера, приток на р.Камчия</t>
  </si>
  <si>
    <t>екстрахируеми в-ва -3; ПАВ -1</t>
  </si>
  <si>
    <t>43º 01' 07,64"</t>
  </si>
  <si>
    <t>27º 38' 32,11"</t>
  </si>
  <si>
    <t>"В и К" ЕАД</t>
  </si>
  <si>
    <t>2324 0005</t>
  </si>
  <si>
    <t>канализационна система кв. Меден рудник, гр. Бургас</t>
  </si>
  <si>
    <t>гр. Бургас - кв. Меден рудник</t>
  </si>
  <si>
    <t>BG2MA100L001</t>
  </si>
  <si>
    <t>Езеро Мандра</t>
  </si>
  <si>
    <t>арсен-0,05; олово-0,05; хром6 - 0,05; хром три-0,5; живак-0,001; никел -0,2; цинк-5; кадмий-0,01; мед - 0,1; феноли-0,05; цианиди-0,5; екстрахируеми-3; ПАВ-1</t>
  </si>
  <si>
    <t>42º 26' 11.54"</t>
  </si>
  <si>
    <t>27º 26' 37"</t>
  </si>
  <si>
    <t>"Айсис" ООД</t>
  </si>
  <si>
    <t>2312 0012</t>
  </si>
  <si>
    <t>консервна фабрика</t>
  </si>
  <si>
    <t>BG2PR567R011</t>
  </si>
  <si>
    <t>1037
20
57</t>
  </si>
  <si>
    <t>11.1.2013
06.03.2018
7.4.2021</t>
  </si>
  <si>
    <t>фосфати -2; растителни масла -10; пов.на темп &lt;3 C</t>
  </si>
  <si>
    <t>43º 18' 29,685"</t>
  </si>
  <si>
    <t>27º 10' 10,593"</t>
  </si>
  <si>
    <t>2311 0013</t>
  </si>
  <si>
    <t>канализационна система Девня - Вълчи дол - Суворово</t>
  </si>
  <si>
    <t>гр. Девня
гр. Вълчи дол
гр. Суворово</t>
  </si>
  <si>
    <t>20482
12574
70175</t>
  </si>
  <si>
    <t>BG2PR210R005</t>
  </si>
  <si>
    <t>р. Девненска, приток на р. Провадийска</t>
  </si>
  <si>
    <t>950
126</t>
  </si>
  <si>
    <t>12.7.2012
11.11.2020</t>
  </si>
  <si>
    <t xml:space="preserve">екстрахируеми-5; ПАВ-3; </t>
  </si>
  <si>
    <t>43º 12' 33,7"</t>
  </si>
  <si>
    <t>27º 35' 51,3"</t>
  </si>
  <si>
    <t>"Хелд енд спа холидейс" ЕООД</t>
  </si>
  <si>
    <t>2311 0014</t>
  </si>
  <si>
    <t>хотелки к-с "Зорница Сендс"</t>
  </si>
  <si>
    <t>до въвеждане в експлоатацие, но не по-късно от 14.10.2016г.</t>
  </si>
  <si>
    <t>р. Козлука, вливаща се в Черно море</t>
  </si>
  <si>
    <t>150-сезон/0-извън сезон</t>
  </si>
  <si>
    <t>екстрахируеми-0,15</t>
  </si>
  <si>
    <t>42º 42' 12,36"</t>
  </si>
  <si>
    <t>27º 53' 14,58"</t>
  </si>
  <si>
    <t>три месеца след въвеждане на ПСОВ в действие /обекта е с действащо заустване</t>
  </si>
  <si>
    <t>"ПХЖ Брадърс комерс" ЕАД</t>
  </si>
  <si>
    <t>2374 0037</t>
  </si>
  <si>
    <t>месокомбинат</t>
  </si>
  <si>
    <t>дере, приток на Теке дере</t>
  </si>
  <si>
    <t>1643
150</t>
  </si>
  <si>
    <t>24.9.2015
04.10.2019</t>
  </si>
  <si>
    <t>43º 17' 12,7"</t>
  </si>
  <si>
    <t>26º 58' 15,7"</t>
  </si>
  <si>
    <t>Община Приморско</t>
  </si>
  <si>
    <t>гр. Приморско</t>
  </si>
  <si>
    <t>2371 0064</t>
  </si>
  <si>
    <t>42º 19' 26,945"</t>
  </si>
  <si>
    <t>27º 37' 07,159"</t>
  </si>
  <si>
    <t>Община Сунгурларе</t>
  </si>
  <si>
    <t>гр. Сунгурларе</t>
  </si>
  <si>
    <t>2374 0038</t>
  </si>
  <si>
    <t>канализационна система с. Манолич</t>
  </si>
  <si>
    <t>с. Манолич</t>
  </si>
  <si>
    <t>BG2KA400L024</t>
  </si>
  <si>
    <t>сухо дере, вливащо се в опашката на яз.Камчия</t>
  </si>
  <si>
    <t>арсен-0,05; олово-0,05; хром общ-0,5; живак-0,001; никел -0,2; цинк-5; кадмий-0,01; мед - 0,1; феноли-0,05; цианиди(общо)-0,5; екстрахируеми-3; ПАВ-1;желязо(общо)-1,5;флуориди(общо)-1,5;</t>
  </si>
  <si>
    <t>42º 51' 57,6"</t>
  </si>
  <si>
    <t>26º 48' 22,1"</t>
  </si>
  <si>
    <t>"Алфа Ууд България" АД</t>
  </si>
  <si>
    <t>2314 0019</t>
  </si>
  <si>
    <t>фабрика за дървопреработка и от гр.Долни Чифлик</t>
  </si>
  <si>
    <t>гр. Долни Чифлик</t>
  </si>
  <si>
    <t>р. Кривинска</t>
  </si>
  <si>
    <t>арсен-0,05; олово-0,05; хром6 - 0,05; хром общ-0,5; живак-0,001; никел -0,2; цинк-5; кадмий-0,01; мед - 0,1; феноли-0,05; цианиди-0,5; екстрахируеми-3; ПАВ-1</t>
  </si>
  <si>
    <t>42º 59' 49,5"</t>
  </si>
  <si>
    <t>27º 44' 05,5"</t>
  </si>
  <si>
    <t>2374 0039</t>
  </si>
  <si>
    <t>канализационна система с. Съединение-проектиране</t>
  </si>
  <si>
    <t>с. Съединение, общ. Сунгурларе</t>
  </si>
  <si>
    <t>BG2KA400R011</t>
  </si>
  <si>
    <t>ръкав на р.Луда Камчия</t>
  </si>
  <si>
    <t>42º 51' 05,48"</t>
  </si>
  <si>
    <t>27º 01' 07,57"</t>
  </si>
  <si>
    <t>"ПДНГ" АД</t>
  </si>
  <si>
    <t>332005            23320001</t>
  </si>
  <si>
    <t>петролно находище "Тюленово"</t>
  </si>
  <si>
    <t>с. Тюленово</t>
  </si>
  <si>
    <t>BG2S000C001 и BG2S000C002</t>
  </si>
  <si>
    <t>1180
1484
155</t>
  </si>
  <si>
    <t>27.8.2013
17.11.2014
23.12.2020</t>
  </si>
  <si>
    <t>1421
155</t>
  </si>
  <si>
    <t>7.8.2014
23.12.2020</t>
  </si>
  <si>
    <t>феноли(летливи) -1; сулфиди -1; токсични метали(общо)-5; ПАВ -0,1</t>
  </si>
  <si>
    <t xml:space="preserve">43º 32' 20,46" ;          
 43º 32' 17,9" ;            
43º 31' 03,72" ;          
 43º 30' 57,62";             
43º 30' 48,15";           
 43º 30' 26,80";            
43º 30' 22,30";           
 43º 30' 12,97";           
 43º 29' 32,75";           </t>
  </si>
  <si>
    <t xml:space="preserve">28º 36' 31,18"  ;        
 28º 36' 23,28" ;         
 28º 36' 03,45";         
 28º 36' 00,53";           
 28º 35' 56,38";          
 28º 35' 43,52";          
 28º 35' 41,56";         
 28º 35' 33,18";         
  28º 35' 11,13"; </t>
  </si>
  <si>
    <t>"ВиК" ЕООД - Добрич</t>
  </si>
  <si>
    <t>2334 0004             3310005</t>
  </si>
  <si>
    <t>канализационна система с.Кранево-к.к.Албена</t>
  </si>
  <si>
    <t>с. Кранево</t>
  </si>
  <si>
    <t xml:space="preserve">BG2S000C013 </t>
  </si>
  <si>
    <t>2374 -извън сезон /           10159 - сезон</t>
  </si>
  <si>
    <t>екстрахируеми - 0,2; ПАВ -0,1;</t>
  </si>
  <si>
    <t xml:space="preserve">43º 19' 31,3";           </t>
  </si>
  <si>
    <t>28º 04' 7,5";</t>
  </si>
  <si>
    <t>гр. Поморие</t>
  </si>
  <si>
    <t>канализационна система гр. Поморие</t>
  </si>
  <si>
    <t xml:space="preserve">BG2S000C1208 </t>
  </si>
  <si>
    <t>30004683 -сезон / 2433938 -извън сезона</t>
  </si>
  <si>
    <t>1777 - сезон/ извън сезон1255</t>
  </si>
  <si>
    <t>17855  сезон /           12355 -извън сезон</t>
  </si>
  <si>
    <t>6,5-9,0</t>
  </si>
  <si>
    <t>без видим филм по повърхността</t>
  </si>
  <si>
    <t>"БГ Енерджи" АД</t>
  </si>
  <si>
    <t>апартаментен к-с</t>
  </si>
  <si>
    <t xml:space="preserve">гр. Каварна - к.к. "Карвуна",м-ст Иканталъка  </t>
  </si>
  <si>
    <t>три месеца след въвеждане на обекта в експлоатация</t>
  </si>
  <si>
    <t>екстрахируеми - 0,15</t>
  </si>
  <si>
    <t xml:space="preserve">43º 24' 13,2";           </t>
  </si>
  <si>
    <t>28º 14' 59,1";</t>
  </si>
  <si>
    <t>до 3 месеца след въвеждане на ЛПСОВ в експлоатация</t>
  </si>
  <si>
    <t>2371 0066</t>
  </si>
  <si>
    <t>канализация и яма-Граматиково</t>
  </si>
  <si>
    <t>с. Граматиково</t>
  </si>
  <si>
    <t>р. Бучовски дол</t>
  </si>
  <si>
    <t>42º 03' 54,6"</t>
  </si>
  <si>
    <t>27º 39' 18,2"</t>
  </si>
  <si>
    <t>От влизане в сила на разрешителното</t>
  </si>
  <si>
    <t>2371 0065</t>
  </si>
  <si>
    <t>р. Ярменски дол</t>
  </si>
  <si>
    <t>42º 03' 38,28"</t>
  </si>
  <si>
    <t>27º 39' 12,20"</t>
  </si>
  <si>
    <t>2371 0068</t>
  </si>
  <si>
    <t>42º 03' 47,22"</t>
  </si>
  <si>
    <t>27º 39' 36,42"</t>
  </si>
  <si>
    <t>2371 0067</t>
  </si>
  <si>
    <t>42º 03' 25,94"</t>
  </si>
  <si>
    <t>27º 39' 43,24"</t>
  </si>
  <si>
    <t>"Комплектстрой" ЕООД</t>
  </si>
  <si>
    <t>2371 0069</t>
  </si>
  <si>
    <t>канализационна с-ма на в.с."Лилиите"</t>
  </si>
  <si>
    <t>н.к.</t>
  </si>
  <si>
    <t>воден канал</t>
  </si>
  <si>
    <t>1690
253</t>
  </si>
  <si>
    <t>25.11.2015
22.3.2022</t>
  </si>
  <si>
    <t>6
253</t>
  </si>
  <si>
    <t>9.1.2019
22.3.2022</t>
  </si>
  <si>
    <t>анионактивни детергенти-0,1</t>
  </si>
  <si>
    <t>42º 19' 52,3"</t>
  </si>
  <si>
    <t>27º 43' 42,8"</t>
  </si>
  <si>
    <t>2311 0017</t>
  </si>
  <si>
    <t>канализационна с-ма на гр. Провадия</t>
  </si>
  <si>
    <t>арсен-0,2;олово-0,2;хром(шествалентен)-0,1;хром(общ)-1;живак-0,03;никел-0,5;цинк-10;флуориди(общо)-3;кадмий-0,02;мед-0,5;феноли-0,1;цианиди(общо)-1;екстрахируеми в-ва( с тетрахлорметан)-5;ПАВ-3</t>
  </si>
  <si>
    <t>43º 08' 59,9"</t>
  </si>
  <si>
    <t>27º 27' 11,1"</t>
  </si>
  <si>
    <t>До шест месеца от въвеждане в редовна експлоатация на ПСОВ-Провадия, но не по-късно от 31.12.2015 г.</t>
  </si>
  <si>
    <t>"Камаджиев милк" ЕООД</t>
  </si>
  <si>
    <t>2374 0040</t>
  </si>
  <si>
    <t>млекопреработвателно предприятие</t>
  </si>
  <si>
    <t>с. Крива река</t>
  </si>
  <si>
    <t>BG2PR600R1013</t>
  </si>
  <si>
    <t>Баши дере</t>
  </si>
  <si>
    <t>мазнини-10; повишаване на tº на водоприемника &lt;3º С</t>
  </si>
  <si>
    <t>43º 29' 54,892"</t>
  </si>
  <si>
    <t>27º 08' 23,218"</t>
  </si>
  <si>
    <t>"Прити лайф" ООД</t>
  </si>
  <si>
    <t>2311 0018</t>
  </si>
  <si>
    <t>канализационна с-ма на ж.к. "Съни дей 5 и 6"</t>
  </si>
  <si>
    <t>BG2SE600R010</t>
  </si>
  <si>
    <t>ПАВ-1</t>
  </si>
  <si>
    <t>42º 41' 25,0384"</t>
  </si>
  <si>
    <t>27º 40' 02,7818"</t>
  </si>
  <si>
    <t>Три месеца след въвеждане на обекта в експлоатация</t>
  </si>
  <si>
    <t>2311 0019</t>
  </si>
  <si>
    <t>канализационна с-ма на с. Ветрино</t>
  </si>
  <si>
    <t>BG2PR500R008</t>
  </si>
  <si>
    <t>р. Златинска</t>
  </si>
  <si>
    <t>1477
129</t>
  </si>
  <si>
    <t>7.11.2014
12.11.2018</t>
  </si>
  <si>
    <t>екстрахируеми в-ва(с тетрахлорметан)-3;ПАВ-1</t>
  </si>
  <si>
    <t>43º 18' 23,9"</t>
  </si>
  <si>
    <t>27º 25' 30,6"</t>
  </si>
  <si>
    <t>2314 0020</t>
  </si>
  <si>
    <t>канализационна с-ма на гр. Търговище</t>
  </si>
  <si>
    <t>BG2KA800R031</t>
  </si>
  <si>
    <t>арсен-0,05;олово-0,05;хром(шествалентен)-0,05;хром(общ)-0,5;живак-0,001;желязо(общо)-1,5;никел-0,2;цинк-5;флуориди(общо)-1,5;кадмий-0,01;мед-0,1;феноли-0,05;цианиди(общо)-0,5;екстрахируеми в-ва( с тетрахлорметан)-3;ПАВ-1</t>
  </si>
  <si>
    <t>43º 15' 45,5"</t>
  </si>
  <si>
    <t>26º 35' 39,8"</t>
  </si>
  <si>
    <t>До шест месеца от въвеждане в редовна експлоатация на ПСОВ-Търговище, но не по-късно от 31.12.2015 г.</t>
  </si>
  <si>
    <t>"Андела" АД</t>
  </si>
  <si>
    <t>2322 0006</t>
  </si>
  <si>
    <t>ПР</t>
  </si>
  <si>
    <t>неанализиран участък</t>
  </si>
  <si>
    <t>дере без име, което се влива в Бургаско езеро</t>
  </si>
  <si>
    <t>1353
63</t>
  </si>
  <si>
    <t>10.5.2014
13.4.2021</t>
  </si>
  <si>
    <t>1353
63
101</t>
  </si>
  <si>
    <t>10.5.2014
13.4.2021
2.6.2023</t>
  </si>
  <si>
    <r>
      <rPr>
        <sz val="11"/>
        <rFont val="Calibri"/>
        <family val="2"/>
        <charset val="204"/>
        <scheme val="minor"/>
      </rPr>
      <t>фосфати-1;желязо(общо)-1,5;олово-0,05;хром(шествалентен)-0,05;никел-0,2;цинк-5;</t>
    </r>
    <r>
      <rPr>
        <sz val="11"/>
        <color rgb="FFFF0000"/>
        <rFont val="Calibri"/>
        <family val="2"/>
        <charset val="204"/>
        <scheme val="minor"/>
      </rPr>
      <t>кадмий-не се допуска</t>
    </r>
    <r>
      <rPr>
        <sz val="11"/>
        <rFont val="Calibri"/>
        <family val="2"/>
        <charset val="204"/>
        <scheme val="minor"/>
      </rPr>
      <t>;мед-0,1;феноли-0,05;цианиди-0,5</t>
    </r>
  </si>
  <si>
    <t>42º 28' 38,357"</t>
  </si>
  <si>
    <t>27º 21' 36,106"</t>
  </si>
  <si>
    <t>2314 0022</t>
  </si>
  <si>
    <t>канализационна с-ма на гр. Долни чифлик</t>
  </si>
  <si>
    <t>р. Чаирдере</t>
  </si>
  <si>
    <t>43º 00' 19,90"</t>
  </si>
  <si>
    <t>27º 44' 44,30"</t>
  </si>
  <si>
    <t>До шест месеца от въвеждане в редовна експлоатация на ПСОВ-Долни Чифлик, но не по-късно от 31.12.2015 г.</t>
  </si>
  <si>
    <t>2314 0021</t>
  </si>
  <si>
    <t>канализационна с-ма на гр. Котел</t>
  </si>
  <si>
    <t>BG2KA400R1042</t>
  </si>
  <si>
    <t>951
41
2</t>
  </si>
  <si>
    <t>13.7.2012
07.06.2017
17.01.2018</t>
  </si>
  <si>
    <t>1599
92</t>
  </si>
  <si>
    <t>7.7.2015
22.08.2018</t>
  </si>
  <si>
    <t>42º 52' 07,2"</t>
  </si>
  <si>
    <t>26º 27' 52,4"</t>
  </si>
  <si>
    <t>До шест месеца от въвеждане в редовна експлоатация на ПСОВ-Котел, но не по-късно от 31.12.2015 г.</t>
  </si>
  <si>
    <t>2321 0003</t>
  </si>
  <si>
    <t>канализационна с-ма на кв. Горно Езерово</t>
  </si>
  <si>
    <t>42º 29' 05,96"</t>
  </si>
  <si>
    <t>27º 22' 24,91"</t>
  </si>
  <si>
    <t>Шест месеца след въвеждане на обекта в експлоатация, но не по-късно от 31.12.2014 г.</t>
  </si>
  <si>
    <t>"Електа" ЕООД</t>
  </si>
  <si>
    <t>2325 0001</t>
  </si>
  <si>
    <t>предприятие за преработка на морски продукти</t>
  </si>
  <si>
    <t>с. Звездица</t>
  </si>
  <si>
    <t>мазнини-10</t>
  </si>
  <si>
    <t>43º 10' 57,5"</t>
  </si>
  <si>
    <t>27º 48' 58,5"</t>
  </si>
  <si>
    <t>От дата на получаване на разрешителмото за Заустване №1</t>
  </si>
  <si>
    <t>"ОМВ-България" ООД</t>
  </si>
  <si>
    <t>2374 0041</t>
  </si>
  <si>
    <t>бензиностанция</t>
  </si>
  <si>
    <t>Франга дере</t>
  </si>
  <si>
    <t>43º 13' 41,3"</t>
  </si>
  <si>
    <t>27º 54' 08,2"</t>
  </si>
  <si>
    <t>2371 0070</t>
  </si>
  <si>
    <t>канализационна с-ма на гр. Ахтопол</t>
  </si>
  <si>
    <t>гр. Ахтопол</t>
  </si>
  <si>
    <t>00878</t>
  </si>
  <si>
    <t>4140(сезон);216(извън сезон)</t>
  </si>
  <si>
    <t>42º 05' 04,1"</t>
  </si>
  <si>
    <t>27º 57' 02,4"</t>
  </si>
  <si>
    <t>До шест месеца от въвеждане в редовна експлоатация на ПСОВ-Ахтопол, но не по-късно от 31.12.2015 г.</t>
  </si>
  <si>
    <t>"Албена" АД</t>
  </si>
  <si>
    <t>к.к. Албена</t>
  </si>
  <si>
    <t>2375 0001</t>
  </si>
  <si>
    <t>летателна площадка</t>
  </si>
  <si>
    <t>BG2IU400R008</t>
  </si>
  <si>
    <t>42º 15' 29,5"</t>
  </si>
  <si>
    <t>27º 42' 10,4"</t>
  </si>
  <si>
    <t>"СБАЛПФЗ-ВАРНА" ЕООД</t>
  </si>
  <si>
    <t>2321 0004</t>
  </si>
  <si>
    <t>специализирана болница</t>
  </si>
  <si>
    <t>43º 11' 00"</t>
  </si>
  <si>
    <t>27º 44' 00"</t>
  </si>
  <si>
    <t>"Лидл България" ЕООД ЕНД КО КД</t>
  </si>
  <si>
    <t>с. Равно поле</t>
  </si>
  <si>
    <t>2374 0042</t>
  </si>
  <si>
    <t>логистичен център</t>
  </si>
  <si>
    <t>гр. Игнатиево</t>
  </si>
  <si>
    <t>43º 13' 47,2"</t>
  </si>
  <si>
    <t>27º 46' 24,8"</t>
  </si>
  <si>
    <t>"Пип трейд" ООД</t>
  </si>
  <si>
    <t>2314 0023</t>
  </si>
  <si>
    <t>с. Давидово</t>
  </si>
  <si>
    <t>BG2KA800R1131</t>
  </si>
  <si>
    <t>43º 17' 09,935"</t>
  </si>
  <si>
    <t>26º 33' 46,950"</t>
  </si>
  <si>
    <t>"Приморско клуб"ЕАД</t>
  </si>
  <si>
    <t>гр.Приморско</t>
  </si>
  <si>
    <t>2375 0002</t>
  </si>
  <si>
    <t>BG2IU400R1008</t>
  </si>
  <si>
    <t>42º 15' 29,49"</t>
  </si>
  <si>
    <t>27º 42' 10,44"</t>
  </si>
  <si>
    <t>42º 15' 29,57"</t>
  </si>
  <si>
    <t>27º 42' 10,46"</t>
  </si>
  <si>
    <t>2314 0024</t>
  </si>
  <si>
    <t>канализационна с-ма на гр. Каспичан</t>
  </si>
  <si>
    <t>р. Провадийска в горното си течение известна и с името река Каменица;</t>
  </si>
  <si>
    <t>1399
115</t>
  </si>
  <si>
    <t>26.6.2014
6.7.2021</t>
  </si>
  <si>
    <t>43º 18' 25,6"</t>
  </si>
  <si>
    <t>27º 10' 56,0"</t>
  </si>
  <si>
    <t>6-8,6</t>
  </si>
  <si>
    <t>43º 18' 23,3788"</t>
  </si>
  <si>
    <t>27º 10' 52,1142"</t>
  </si>
  <si>
    <t>6-8,7</t>
  </si>
  <si>
    <t>43º 18' 23,7"</t>
  </si>
  <si>
    <t>27º 10' 50,9"</t>
  </si>
  <si>
    <t>гр.Нови пазар</t>
  </si>
  <si>
    <t>2314 0025</t>
  </si>
  <si>
    <t>канализационна с-ма на гр. Нови Пазар</t>
  </si>
  <si>
    <t>гр. Нови Пазар</t>
  </si>
  <si>
    <t>923
140</t>
  </si>
  <si>
    <t>25.4.2012
13.9.2021</t>
  </si>
  <si>
    <t>екстрахируеми в-ва( с тетрахлорметан)-3;ПАВ-1</t>
  </si>
  <si>
    <t>43º 18' 55.93"</t>
  </si>
  <si>
    <t>27º 12' 11.85"</t>
  </si>
  <si>
    <t>"СТАНИСЛАВ 91"ЕООД</t>
  </si>
  <si>
    <t>гр.Долни чифлик</t>
  </si>
  <si>
    <t>2311 0020</t>
  </si>
  <si>
    <t>канализационна с-ма на вилно селище</t>
  </si>
  <si>
    <t>с. Шкорпиловци</t>
  </si>
  <si>
    <t>р. Фандъклийска</t>
  </si>
  <si>
    <t>42º 57' 34.91"</t>
  </si>
  <si>
    <t>27º 53' 23.48"</t>
  </si>
  <si>
    <t>"Примарт билд инженеринг" ЕООД</t>
  </si>
  <si>
    <t>2371 0071</t>
  </si>
  <si>
    <t>с. Резово</t>
  </si>
  <si>
    <t>BG2RE400R002</t>
  </si>
  <si>
    <t>река Резовска</t>
  </si>
  <si>
    <t>41º 59' 23.22"</t>
  </si>
  <si>
    <t>28º 01' 52.90"</t>
  </si>
  <si>
    <t>гр. Черноморец</t>
  </si>
  <si>
    <t>2371 0073</t>
  </si>
  <si>
    <t>BG2IU тяло 9-неиндентифицирано</t>
  </si>
  <si>
    <t>42º 25' 09.4"</t>
  </si>
  <si>
    <t>27º 38' 38.9"</t>
  </si>
  <si>
    <t>"Бора-РВБ" ЕООД</t>
  </si>
  <si>
    <t>2371 0074</t>
  </si>
  <si>
    <t>канализационна с-ма на жилищен комплекс</t>
  </si>
  <si>
    <t>43º 19' 11.1"</t>
  </si>
  <si>
    <t>28º 00' 07.20"</t>
  </si>
  <si>
    <t>Община Смядово</t>
  </si>
  <si>
    <t>гр. Смядово</t>
  </si>
  <si>
    <t>2314 0027</t>
  </si>
  <si>
    <t>канализационна с-ма на гр. Смядово</t>
  </si>
  <si>
    <t>BG2KA600R018</t>
  </si>
  <si>
    <t>р. Селска река</t>
  </si>
  <si>
    <t>1052
41
142</t>
  </si>
  <si>
    <t>12.2.2013
27.03.2019
29.9.2023</t>
  </si>
  <si>
    <t>138
41
142</t>
  </si>
  <si>
    <t>23.12.2016
27.03.2019
29.9.2023</t>
  </si>
  <si>
    <t>43º 04' 13.61227"</t>
  </si>
  <si>
    <t>27º 01' 44.07181"</t>
  </si>
  <si>
    <t>До шест месеца от въвеждане в редовна експлоатация на ПСОВ-Смядово, но не по-късно от 31.12.2015 г.</t>
  </si>
  <si>
    <t>2371 0075</t>
  </si>
  <si>
    <t>канализационна с-ма на жилищна група</t>
  </si>
  <si>
    <t>43º 13' 50,2"</t>
  </si>
  <si>
    <t>27º 54' 16,8"</t>
  </si>
  <si>
    <t>2314 0028</t>
  </si>
  <si>
    <t>канализационна с-ма на гр. Шумен</t>
  </si>
  <si>
    <t>BG2КА578R1103</t>
  </si>
  <si>
    <t>р. Поройна</t>
  </si>
  <si>
    <t>136
34</t>
  </si>
  <si>
    <t>14.12.2016
1.3.2021</t>
  </si>
  <si>
    <t>екстрахируеми в-ва( с тетрахлорметан)-5;ПАВ-3</t>
  </si>
  <si>
    <t>43º 14' 38,2"</t>
  </si>
  <si>
    <t>26º 59' 06,4"</t>
  </si>
  <si>
    <t>До шест месеца от въвеждане в редовна експлоатация на ПСОВ-Шумен, но не по-късно от 31.12.2015 г.</t>
  </si>
  <si>
    <t>ВИ "Хан Крум" АД</t>
  </si>
  <si>
    <t>2314 0030</t>
  </si>
  <si>
    <t>винарска изба</t>
  </si>
  <si>
    <t>BG2КА578R003</t>
  </si>
  <si>
    <t>43º 12' 03,2"</t>
  </si>
  <si>
    <t>26º 53' 55,2"</t>
  </si>
  <si>
    <t>"Винекс Преслав" АД</t>
  </si>
  <si>
    <t>2314 0029</t>
  </si>
  <si>
    <t>43º 09' 51,0"</t>
  </si>
  <si>
    <t>26º 49' 55,4"</t>
  </si>
  <si>
    <t>2374 0043</t>
  </si>
  <si>
    <t>ПСОВ-Дългопол</t>
  </si>
  <si>
    <t>гр. Дългопол</t>
  </si>
  <si>
    <t>BG2КА130R002</t>
  </si>
  <si>
    <t>р. Юрук дере</t>
  </si>
  <si>
    <t>арсен-0,05;олово-0,05;хром(шествалентен)-0,05;хром(тривалентен)-0,5;живак-0,001;никел-0,2;цинк-5;кадмий-0,01;мед-0,1;феноли-0,05;цианиди(общ)-0,5;анионактивни детергенти-1;екстрахируеми в-ва(с тетрахлорметал)-3</t>
  </si>
  <si>
    <t>43º 03' 30,2"</t>
  </si>
  <si>
    <t>27º 21' 44,2"</t>
  </si>
  <si>
    <t>До шест месеца от въвеждане в редовна експлоатация на ПСОВ-Дългопол, но не по-късно от 31.12.2015 г.</t>
  </si>
  <si>
    <t>"Карина 91" ЕООД</t>
  </si>
  <si>
    <t>2324 0006</t>
  </si>
  <si>
    <t>модулна инсталация за ликвидиране на нефтен шлам</t>
  </si>
  <si>
    <t>BG2МА100L001</t>
  </si>
  <si>
    <t>естествена влажна зона</t>
  </si>
  <si>
    <t>&lt;5</t>
  </si>
  <si>
    <t>сулфиди-1;феноли летливи-0,5</t>
  </si>
  <si>
    <t>42º 26' 41,9"</t>
  </si>
  <si>
    <t>27º 26' 04,6"</t>
  </si>
  <si>
    <t>От дата на пускане на инсталацията в действие</t>
  </si>
  <si>
    <t>2314 0031</t>
  </si>
  <si>
    <t>канализационна с-ма на гр. Китен-гр. Приморско</t>
  </si>
  <si>
    <t>гр. Китен</t>
  </si>
  <si>
    <t>BG2IU600R013</t>
  </si>
  <si>
    <t>р. Караагач</t>
  </si>
  <si>
    <t>екстрахируеми в-ва(с тетрахлорметан)-3;ПАВ-1;кадмий-0,01</t>
  </si>
  <si>
    <t>42º 13' 19"</t>
  </si>
  <si>
    <t>27º 45' 40"</t>
  </si>
  <si>
    <t>До шест месеца от въвеждане в редовна експлоатация  на РРМ ПСОВ, но не по-късно от 31.12.2015 г.</t>
  </si>
  <si>
    <t>ЕТ "Брют-Бою Христов"</t>
  </si>
  <si>
    <t>2312 0015</t>
  </si>
  <si>
    <t>с. Блъсково</t>
  </si>
  <si>
    <t>р. Демирджийца</t>
  </si>
  <si>
    <t>азот органичен-5;фосфати-1</t>
  </si>
  <si>
    <t>43º 07' 44,712"</t>
  </si>
  <si>
    <t>27º 20' 42,785"</t>
  </si>
  <si>
    <t>000057001</t>
  </si>
  <si>
    <t>2371 0076</t>
  </si>
  <si>
    <t>канализационна с-ма на с. Кръстина</t>
  </si>
  <si>
    <t>с. Кръстина</t>
  </si>
  <si>
    <t>BG2SE900R035</t>
  </si>
  <si>
    <t>42º 34' 35,4"</t>
  </si>
  <si>
    <t>27º 14' 24,0"</t>
  </si>
  <si>
    <t>До шест месеца от влизане в сила на разрешителното</t>
  </si>
  <si>
    <t>"Дюни" АД</t>
  </si>
  <si>
    <t>2321 0005</t>
  </si>
  <si>
    <t>ПСОВ-Дюни</t>
  </si>
  <si>
    <t>ВС Дюни</t>
  </si>
  <si>
    <t>BG2IU200L017</t>
  </si>
  <si>
    <t>микроязовир Габера</t>
  </si>
  <si>
    <t>30
23</t>
  </si>
  <si>
    <t>28.3.2016
30.03.2020</t>
  </si>
  <si>
    <t>366(сезон);180(извън сезон)</t>
  </si>
  <si>
    <t>42º 21' 35,34"</t>
  </si>
  <si>
    <t>27º 41' 06,78"</t>
  </si>
  <si>
    <t>000057122</t>
  </si>
  <si>
    <t>2371 0077</t>
  </si>
  <si>
    <t>канализационна с-ма на с. Оризаре-с.Гюльовца</t>
  </si>
  <si>
    <t>с. Оризаре</t>
  </si>
  <si>
    <t>до въвеждане в експлоатация на канализационната система</t>
  </si>
  <si>
    <t>BG2SE600R1010</t>
  </si>
  <si>
    <t>канал</t>
  </si>
  <si>
    <t>42º 44' 26,57"</t>
  </si>
  <si>
    <t>27º 38' 04,44"</t>
  </si>
  <si>
    <t>Шест месеца след въвеждане на обекта в експлоатация</t>
  </si>
  <si>
    <t>2314 0032</t>
  </si>
  <si>
    <t>канализационна с-ма на гр. Велики Преслав</t>
  </si>
  <si>
    <t>BG2КА900R1019</t>
  </si>
  <si>
    <t>р. Дервишка</t>
  </si>
  <si>
    <t>1481
264</t>
  </si>
  <si>
    <t>11.11.2014
1.4.2022</t>
  </si>
  <si>
    <t>130
264</t>
  </si>
  <si>
    <t>6.12.2016
1.4.2022</t>
  </si>
  <si>
    <t>нефтопродукти - 0,3;екстрахируеми в-ва( с тетрахлорметан)-3;ПАВ-1</t>
  </si>
  <si>
    <t>43º 09' 38,8"
43º 10' 06,746"</t>
  </si>
  <si>
    <t>26º 49' 37,3"
26º 50' 46,212"</t>
  </si>
  <si>
    <t>До шест месеца от въвеждане в редовна експлоатация на ПСОВ-Велики Преслав, но не по-късно от 31.12.2015 г.</t>
  </si>
  <si>
    <t>"Флорал Роудс" ЕООД</t>
  </si>
  <si>
    <t>2371 0078</t>
  </si>
  <si>
    <t>канализационна с-ма на жилищна сграда</t>
  </si>
  <si>
    <t>BG2SE800R019</t>
  </si>
  <si>
    <t>екстрахируеми в-ва-3;анионоактивни детергени-1</t>
  </si>
  <si>
    <t>42º 38' 58,86"</t>
  </si>
  <si>
    <t>27º 36' 16,08"</t>
  </si>
  <si>
    <t>Три месеца след въвеждане на ПСОВ в експлоатация, но не по-късно от 31.12.2012 г.</t>
  </si>
  <si>
    <t>000057088</t>
  </si>
  <si>
    <t>2371 0080</t>
  </si>
  <si>
    <t>канализационна мрежа със септична яма СЯ-6</t>
  </si>
  <si>
    <t>BG2VE106R1201</t>
  </si>
  <si>
    <t>42º 03' 29,4"</t>
  </si>
  <si>
    <t>27º 39' 44,1"</t>
  </si>
  <si>
    <t>2371 0081</t>
  </si>
  <si>
    <t>канализационна мрежа със септична яма СЯ-7</t>
  </si>
  <si>
    <t>42º 03' 47,8"</t>
  </si>
  <si>
    <t>27º 39' 35,7"</t>
  </si>
  <si>
    <t>2371 0082</t>
  </si>
  <si>
    <t>канализационна мрежа със септична яма СЯ-8</t>
  </si>
  <si>
    <t>42º 03' 54,3"</t>
  </si>
  <si>
    <t>27º 39' 12,1"</t>
  </si>
  <si>
    <t>2371 0079</t>
  </si>
  <si>
    <t>канализационна мрежа със септична яма СЯ-3</t>
  </si>
  <si>
    <t>42º 03' 39,4"</t>
  </si>
  <si>
    <t>27º 39' 11,5"</t>
  </si>
  <si>
    <t>2374 0044</t>
  </si>
  <si>
    <t>канализационна с-ма на гр. Камено</t>
  </si>
  <si>
    <t>р. Айтоска</t>
  </si>
  <si>
    <t>арсен-0,05;олово-0,05;хром(шествалентен)-0,05;хром(тривалентен)-0,5;живак-0,001;желязо(общо)-1,5;никел-0,2;цинк-5;флуориди(общо)-1,5;кадмий-0,01;мед-0,1;феноли-0,05; цианиди(общо)-0,5;екстрахируеми в-ва( с тетрахлорметан)-3;ПАВ-1</t>
  </si>
  <si>
    <t>42º 33' 41,307"</t>
  </si>
  <si>
    <t>27º 18' 01,937"</t>
  </si>
  <si>
    <t>До шест месеца от въвеждане в редовна експлоатация на ПСОВ-Камено, но не по-късно от 31.12.2015 г.</t>
  </si>
  <si>
    <t>"ГБС инвест" ЕАД</t>
  </si>
  <si>
    <t>2331 0001</t>
  </si>
  <si>
    <t>жилищни сгради</t>
  </si>
  <si>
    <t>BG2BS000C1011</t>
  </si>
  <si>
    <t>без видим филм на повърхността на водата</t>
  </si>
  <si>
    <t>екстрахируеми в-ва-0,15</t>
  </si>
  <si>
    <t>42º 21' 24,0"</t>
  </si>
  <si>
    <t>27º 44' 43,3"</t>
  </si>
  <si>
    <t>2334 0001</t>
  </si>
  <si>
    <t>канализационна система "Равда-Сл. бряг-Несебър"</t>
  </si>
  <si>
    <t>с. Ахелой</t>
  </si>
  <si>
    <t>BG2BS000C008</t>
  </si>
  <si>
    <t>960
1064</t>
  </si>
  <si>
    <t>27.08.2012 
28.02.2013</t>
  </si>
  <si>
    <t>6,5-9</t>
  </si>
  <si>
    <t>екстрахируеми в-ва(с тетрахлорметан)-0,2;ПАВ-0,1</t>
  </si>
  <si>
    <t>42º 37' 06,71"</t>
  </si>
  <si>
    <t>27º 40' 16,38"</t>
  </si>
  <si>
    <t>До шест месеца от въвеждане в редовна експлоатация на ПСОВ, но не по-късно от 31.12.2015 г.</t>
  </si>
  <si>
    <t>"Легалити" АД</t>
  </si>
  <si>
    <t>2331 0002</t>
  </si>
  <si>
    <t>канализационна система "Вила Романа"</t>
  </si>
  <si>
    <t>гр. Каварна - к.к. Карвуна</t>
  </si>
  <si>
    <t>BG2BS000C004</t>
  </si>
  <si>
    <t>1260
141</t>
  </si>
  <si>
    <t>20.12.2013
21.12.2017</t>
  </si>
  <si>
    <t>1483
141
23</t>
  </si>
  <si>
    <t>14.11.2014
21.12.2017
10.2.2021</t>
  </si>
  <si>
    <t>31(сезон);0,18(извън сезон)</t>
  </si>
  <si>
    <t>екстрахируеми в-ва(с тетрахлорметан)-0,15;ПАВ-0,1;разтворен кислород-6,2</t>
  </si>
  <si>
    <t>43º 24' 11,30"</t>
  </si>
  <si>
    <t>28º 14' 48,20"</t>
  </si>
  <si>
    <t>43º 24' 12,00"</t>
  </si>
  <si>
    <t>Община Варна</t>
  </si>
  <si>
    <t>000093442</t>
  </si>
  <si>
    <t>2334 0002</t>
  </si>
  <si>
    <t>канализационна система "Зл. пясъци"</t>
  </si>
  <si>
    <t>BG2BS000C1013</t>
  </si>
  <si>
    <t xml:space="preserve">903
921
172
</t>
  </si>
  <si>
    <t xml:space="preserve">27.2.2012
25.04.2012
25.11.2021
</t>
  </si>
  <si>
    <t>29
172</t>
  </si>
  <si>
    <t>28.3.2016
25.11.2021</t>
  </si>
  <si>
    <t>19000(сезон);6000(извън сезон)</t>
  </si>
  <si>
    <t>екстрахируеми в-ва(с тетрахлорметан)-0,2;ПАВ-0,1;</t>
  </si>
  <si>
    <t>43º 17' 47,71"</t>
  </si>
  <si>
    <t>28º 04' 41,27"</t>
  </si>
  <si>
    <t>До шест месеца от въвеждане в редовна експлоатация на ПСОВ-Златни пясъци, но не по-късно от 31.12.2015 г.</t>
  </si>
  <si>
    <t>000057236</t>
  </si>
  <si>
    <t>2334 0003</t>
  </si>
  <si>
    <t>канализационна система "Созопол-Черноморец-Равадиново"</t>
  </si>
  <si>
    <t>1465
137
54</t>
  </si>
  <si>
    <t>16.10.2014
13.12.2017
28.3.2023</t>
  </si>
  <si>
    <t>10172(сезон);2349(извън сезон)</t>
  </si>
  <si>
    <t>без видим филм и без мирис</t>
  </si>
  <si>
    <t>42º 25' 37"                 
42º 25' 35"</t>
  </si>
  <si>
    <t>27º 40' 20"                 
 27º 40' 09"</t>
  </si>
  <si>
    <t>До шест месеца от въвеждане в редовна експлоатация на ПСОВ-Созопол, но не по-късно от 31.12.2015 г.</t>
  </si>
  <si>
    <t>Община Шабла</t>
  </si>
  <si>
    <t>0000852957</t>
  </si>
  <si>
    <t>2334 0006</t>
  </si>
  <si>
    <t>канализационна система гр. Шабла</t>
  </si>
  <si>
    <t>BG2BS000C001</t>
  </si>
  <si>
    <t>6,5-9,5</t>
  </si>
  <si>
    <t>арсен-0,05;олово-0,01;хром(общ)-0,1;живак-0,001;никел-0,1;цинк-0,05;кадмий-0,005;мед-0,03;феноли-0,005;екстрахируеми в-ва( с тетрахлорметан)-0,2;ПАВ-0,1</t>
  </si>
  <si>
    <t>43º 31' 14,2"</t>
  </si>
  <si>
    <t>28º 36' 06,80"</t>
  </si>
  <si>
    <t>До шест месеца от въвеждане в редовна експлоатация на пречиствателната станция за отпадъчни води, но не по-късно от 31.12.2015 г.</t>
  </si>
  <si>
    <t>"Атиа Резорт" ЕАД</t>
  </si>
  <si>
    <t>2331 0003</t>
  </si>
  <si>
    <t>до въвеждане в експлоатация</t>
  </si>
  <si>
    <t>42º 26' 49.71"</t>
  </si>
  <si>
    <t>27º 34' 33.76"</t>
  </si>
  <si>
    <t>До три месеца след въвеждане на обекта в експлоатация</t>
  </si>
  <si>
    <t>2334 0007</t>
  </si>
  <si>
    <t>канализ.мрежа и ПСОВ</t>
  </si>
  <si>
    <t>02508</t>
  </si>
  <si>
    <t>5935(през курортенсезон);4155(извън курортен сезон)</t>
  </si>
  <si>
    <t>екстрахируеми в-ва-0,15;ПАВ-1;арсен-0,05;олово-0,01;хром(общ)-0,1;живак-0,001;никел-0,1;цинк-0,05;кадмий-0,005;мед-0,03;желязо-0,1;феноли-0,005;цианиди-0,05</t>
  </si>
  <si>
    <t>43º 23' 46.8"</t>
  </si>
  <si>
    <t>28º 10' 33.6"</t>
  </si>
  <si>
    <t>000057097</t>
  </si>
  <si>
    <t>2371 0083</t>
  </si>
  <si>
    <t>канализ.мрежа на с.Лозенец</t>
  </si>
  <si>
    <t>68
22</t>
  </si>
  <si>
    <t>6.7.2018
30.03.2020</t>
  </si>
  <si>
    <t>42º 12' 0.8"</t>
  </si>
  <si>
    <t>27º 47' 44.5"</t>
  </si>
  <si>
    <t>До шест месеца от въвеждане в редовна експлоатация на РРМ на ПСОВ, но не по-късно от 31.12.015 г.</t>
  </si>
  <si>
    <t>000057086</t>
  </si>
  <si>
    <t>2371 0084</t>
  </si>
  <si>
    <t>канализационна система с. Заберново</t>
  </si>
  <si>
    <t>с. Заберново</t>
  </si>
  <si>
    <t>BG2VE400R1501</t>
  </si>
  <si>
    <t>3,6</t>
  </si>
  <si>
    <t>0000852544</t>
  </si>
  <si>
    <t>2331 0004</t>
  </si>
  <si>
    <t>канализационна система к.к. Албена-Кранево</t>
  </si>
  <si>
    <t>BG2BS000C013</t>
  </si>
  <si>
    <t>3445(извън сезон);10159(през сезон)</t>
  </si>
  <si>
    <t>Екстрахируеми в-ва-0,2;ПАВ-0,1</t>
  </si>
  <si>
    <t>43º 20' 04.57"</t>
  </si>
  <si>
    <t>28º 05' 58.58"</t>
  </si>
  <si>
    <t>До шест месеца от въвеждане в редовна експлоатация на РМ на ПСОВ, но не по-късно от 31.12.015 г.</t>
  </si>
  <si>
    <t>2371 0085</t>
  </si>
  <si>
    <t>канализационна система с. Равна гора</t>
  </si>
  <si>
    <t>с. Равна гора</t>
  </si>
  <si>
    <t>Екстрахируеми в-ва-3;анион активни детегенти-1</t>
  </si>
  <si>
    <t>42º 21' 22,720"</t>
  </si>
  <si>
    <t>27º 32' 34.560"</t>
  </si>
  <si>
    <t>с. Руен</t>
  </si>
  <si>
    <t>000057211</t>
  </si>
  <si>
    <t>2374 0045</t>
  </si>
  <si>
    <t>канализационна система с. Люляково</t>
  </si>
  <si>
    <t>с. Люляково</t>
  </si>
  <si>
    <t>BG2КА400R1111</t>
  </si>
  <si>
    <t>70
14</t>
  </si>
  <si>
    <t>07.08.2017г.
26.1.2021</t>
  </si>
  <si>
    <t>42º 51' 43,66"</t>
  </si>
  <si>
    <t>27º 04' 56.10"</t>
  </si>
  <si>
    <t>До шест месеца от въвеждане в редовна експлоатация на ПСОВ, но не по-късно от 31.12.015 г.</t>
  </si>
  <si>
    <t>2311 0021</t>
  </si>
  <si>
    <t>канализационна система с. Маринка</t>
  </si>
  <si>
    <t>с. Маринка</t>
  </si>
  <si>
    <t>BG2IU100R003</t>
  </si>
  <si>
    <t>р. Марнка</t>
  </si>
  <si>
    <t>42º 23' 59,5"</t>
  </si>
  <si>
    <t>27º 29' 31.9"</t>
  </si>
  <si>
    <t xml:space="preserve">Шест месеца след въвеждане на обекта в  експлоатация </t>
  </si>
  <si>
    <t>"Корабостроителница Бургас" ЕООД</t>
  </si>
  <si>
    <t>2331 0005</t>
  </si>
  <si>
    <t>канализационна система на "Бургаски корабостроителници"</t>
  </si>
  <si>
    <t>BG2BS000C010</t>
  </si>
  <si>
    <t>Без видим филм по повърхността на водата и без мирис</t>
  </si>
  <si>
    <t>арсен-0,05;олово-0,01;хром(общ)-0,1;живак-0,001;никел-0,1;цинк-0,05;кадмий-0,005;мед-0,03;феноли-0,005;остатъчен хлор-0,2</t>
  </si>
  <si>
    <t>42º 27' 79,0"</t>
  </si>
  <si>
    <t>27º 26,70' 00"</t>
  </si>
  <si>
    <t>От началото на действие на разрешителното</t>
  </si>
  <si>
    <t>"Билдинг Зах" ЕООД - собственик
"Млечна промишленост Маноя" ООД</t>
  </si>
  <si>
    <t>2312 0016</t>
  </si>
  <si>
    <t>канализационна с-ма Млекопреработвателно предприятие Китка</t>
  </si>
  <si>
    <t>BG2КА400R013</t>
  </si>
  <si>
    <t>р. Шиваровска</t>
  </si>
  <si>
    <t>мазнини - 10; повишаване на температурата на водоприемника&lt;3</t>
  </si>
  <si>
    <t>42º 50' 28,4"</t>
  </si>
  <si>
    <t>27º 11' 02,8"</t>
  </si>
  <si>
    <t>000057026</t>
  </si>
  <si>
    <t>2371 0086</t>
  </si>
  <si>
    <t>канализационна с-ма на ПСО</t>
  </si>
  <si>
    <t>BG2МА600R015</t>
  </si>
  <si>
    <t>42º 37' 03,40"</t>
  </si>
  <si>
    <t>26º 59' 55,11"</t>
  </si>
  <si>
    <t>"Стройинвест 2005" ЕООД</t>
  </si>
  <si>
    <t>2371 0087</t>
  </si>
  <si>
    <t>канализационна система на жилищен комплекс</t>
  </si>
  <si>
    <t>с. Ляхово</t>
  </si>
  <si>
    <t>до въвеждане обекта в експлоатация</t>
  </si>
  <si>
    <t>43º 25' 44,4"</t>
  </si>
  <si>
    <t>28º 03' 24,0"</t>
  </si>
  <si>
    <t>2374 0046</t>
  </si>
  <si>
    <t>канализационна с-ма с. Варвара</t>
  </si>
  <si>
    <t>с. Варвара</t>
  </si>
  <si>
    <t>BG2BS000C012</t>
  </si>
  <si>
    <t>Аязменско дере</t>
  </si>
  <si>
    <t>42º 07' 08,7"</t>
  </si>
  <si>
    <t>27º 54' 14,5"</t>
  </si>
  <si>
    <t>Шест месеца от въвеждане в редовна експлоатация на реконструкция ПСОВ, но не по - късно от 31.12.2015 г.</t>
  </si>
  <si>
    <t>"Терем-КРЗ Флотски арсенал-Варна" ЕООД</t>
  </si>
  <si>
    <t>0731 стар
2325 0002 -нов</t>
  </si>
  <si>
    <t>канализационна с-ма на кораборемонтен завод Флотски арсенал</t>
  </si>
  <si>
    <t>с. Константиново</t>
  </si>
  <si>
    <t xml:space="preserve">хром(общ)-0,5; никел-0,5; цинк-1,5; кадмий-0,1; мед-0,5; </t>
  </si>
  <si>
    <t>43º 11,21'</t>
  </si>
  <si>
    <t>27º 46,16'</t>
  </si>
  <si>
    <t>От датата на влизане в сила на разрешителното</t>
  </si>
  <si>
    <t>"Тракиявин"ООД</t>
  </si>
  <si>
    <t>2311 0022</t>
  </si>
  <si>
    <t>канализационна с-ма Винарска изба</t>
  </si>
  <si>
    <t>с. Овчарово</t>
  </si>
  <si>
    <t>BG2КА800R033</t>
  </si>
  <si>
    <t>безименна река</t>
  </si>
  <si>
    <t>42º 51' 50,43116"</t>
  </si>
  <si>
    <t>26º 53' 15,85288"</t>
  </si>
  <si>
    <t>"Южен поток България" АД</t>
  </si>
  <si>
    <t>2315 0004</t>
  </si>
  <si>
    <t>канализационна с-ма Компресорна станция "Варна" и Приемен терминал</t>
  </si>
  <si>
    <t>43º 07' 08,078"</t>
  </si>
  <si>
    <t>27º 53' 47,375"</t>
  </si>
  <si>
    <t>000093638</t>
  </si>
  <si>
    <t>2311 0024</t>
  </si>
  <si>
    <t>ПАВ-3</t>
  </si>
  <si>
    <t>гр. Бяла</t>
  </si>
  <si>
    <t>000093435</t>
  </si>
  <si>
    <t>2311 0023</t>
  </si>
  <si>
    <t>канализационна с-ма с. Попович</t>
  </si>
  <si>
    <t>с. Попович</t>
  </si>
  <si>
    <t>BG2SE400R1006</t>
  </si>
  <si>
    <t>42º 49' 57,2"</t>
  </si>
  <si>
    <t>27º 47' 31,8"</t>
  </si>
  <si>
    <t>000093517</t>
  </si>
  <si>
    <t>2371 0088</t>
  </si>
  <si>
    <t>BG2КА130R1102</t>
  </si>
  <si>
    <t>Долночифлишко дере</t>
  </si>
  <si>
    <t>арсен-0,05;олово-0,05;хром(шествалентен)-0,05;хром(общ)-0,5;живак-0,001;желязо-1,5;никел-0,2;цинк-5;флуориди(общо)-1,5;кадмий-0,01;мед-0,1;феноли-0,05;цианиди(общо)-0,5;ПАВ-1;екстрахируеми в-ва-3</t>
  </si>
  <si>
    <t>43º 00' 19,9"</t>
  </si>
  <si>
    <t>27º 44' 44,3"</t>
  </si>
  <si>
    <t>Шест месеца от въвеждане в редовна експлоатация на ПСОВ Долни чифлик, но не по - късно от 31.12.2015 г.</t>
  </si>
  <si>
    <t>2374 0047</t>
  </si>
  <si>
    <t>канализационна с-ма на агломерация Варна</t>
  </si>
  <si>
    <t>Тел дере</t>
  </si>
  <si>
    <t>78
112</t>
  </si>
  <si>
    <t>29.5.2019
02.08.2019</t>
  </si>
  <si>
    <t>арсен-0,05;олово-0,05;хром(шествалентен)-0,05;хром(общ)-0,5;живак-0,001;никел-0,2;цинк-5;кадмий-0,01;мед-0,1;феноли-0,05;цианиди(общо)-0,5;ПАВ-1;</t>
  </si>
  <si>
    <t>43º 12' 53,70"</t>
  </si>
  <si>
    <t>27º 47' 28,40"</t>
  </si>
  <si>
    <t>За общ фосфор - до шест месеца от въвеждане в редовна експлоатация на стъпало за отстраняване на фосфор, но не по - късно от 31.12.2015 г.                        За останалите показатели от влизане в сила на разрешителното</t>
  </si>
  <si>
    <t>2371 0089</t>
  </si>
  <si>
    <t>канализационна с-ма с.Рупча</t>
  </si>
  <si>
    <t>BG2КА400R011</t>
  </si>
  <si>
    <t>42º 53' 18,3"</t>
  </si>
  <si>
    <t>27º 05' 35,0"</t>
  </si>
  <si>
    <t>2334 0008</t>
  </si>
  <si>
    <t>канализационна с-ма "Равда-Слънчев бряг-Несебър"</t>
  </si>
  <si>
    <t>BG2BS000C1108</t>
  </si>
  <si>
    <t>42º 37' 06.71"</t>
  </si>
  <si>
    <t>27º 40' 16.38"</t>
  </si>
  <si>
    <t>Шест месеца от въвеждане в редовна експлоатация на ПСОВ , но не по - късно от 31.12.2015 г.</t>
  </si>
  <si>
    <t>"Семела груп" ЕООД</t>
  </si>
  <si>
    <t>2372 0011</t>
  </si>
  <si>
    <t>канализационна с-ма  на ведомствена автомивка</t>
  </si>
  <si>
    <t>дере Налбанка</t>
  </si>
  <si>
    <t>43º 12' 50.00"</t>
  </si>
  <si>
    <t>27º 51' 28.10"</t>
  </si>
  <si>
    <t>2371 0090</t>
  </si>
  <si>
    <t>канализационна с-ма за битово-фекални и дъждовни води на гр.Дългопол</t>
  </si>
  <si>
    <t>BG2КА578R1403</t>
  </si>
  <si>
    <t>Юрук дере</t>
  </si>
  <si>
    <t>феноли-0,05;цианиди-0,5;ПАВ-1</t>
  </si>
  <si>
    <t>2311 0025</t>
  </si>
  <si>
    <t>канализационна с-ма на Винарска изба с приемна и стаи за гости</t>
  </si>
  <si>
    <t>43 11 02,416</t>
  </si>
  <si>
    <t>26 39 02,699</t>
  </si>
  <si>
    <t>"Хъс" ООД</t>
  </si>
  <si>
    <t>115259725</t>
  </si>
  <si>
    <t>2315 0005</t>
  </si>
  <si>
    <t>канализационна с-ма за цех за производство на поцинкована тел</t>
  </si>
  <si>
    <t>с. Васил Друмев</t>
  </si>
  <si>
    <t>BG2PR800R016</t>
  </si>
  <si>
    <t>43º 16' 14,5"</t>
  </si>
  <si>
    <t>27º 00' 05,6"</t>
  </si>
  <si>
    <t>2314 0034</t>
  </si>
  <si>
    <t>канализационна с-ма гр. Обзор-Бяла</t>
  </si>
  <si>
    <t>BG2SE400R1106</t>
  </si>
  <si>
    <t>61
29</t>
  </si>
  <si>
    <t>21.7.2017
06.04.2020</t>
  </si>
  <si>
    <t>42º 49' 41,87"</t>
  </si>
  <si>
    <t>27º 51' 35,03"</t>
  </si>
  <si>
    <t>"Алмар Сийфуд" АД</t>
  </si>
  <si>
    <t>2371 0091</t>
  </si>
  <si>
    <t>Проектиране на канализационна с-ма на предприятие за скради</t>
  </si>
  <si>
    <t>00151</t>
  </si>
  <si>
    <t>Аланско дере</t>
  </si>
  <si>
    <t>42º 41' 31,716"</t>
  </si>
  <si>
    <t>27º 14' 01,660"</t>
  </si>
  <si>
    <t>000056764</t>
  </si>
  <si>
    <t>2314 0035</t>
  </si>
  <si>
    <t>канализационна система гр. Айтос</t>
  </si>
  <si>
    <t>1708
ФГ - 64
30
61</t>
  </si>
  <si>
    <t>23.12.2015
27.06.2018
16.2.2021
12.4.2021</t>
  </si>
  <si>
    <t>Пав-1,0</t>
  </si>
  <si>
    <r>
      <rPr>
        <b/>
        <sz val="11"/>
        <color rgb="FFFF0000"/>
        <rFont val="Calibri"/>
        <family val="2"/>
        <charset val="204"/>
        <scheme val="minor"/>
      </rPr>
      <t>Поток 1</t>
    </r>
    <r>
      <rPr>
        <sz val="11"/>
        <color rgb="FFFF0000"/>
        <rFont val="Calibri"/>
        <family val="2"/>
        <charset val="204"/>
        <scheme val="minor"/>
      </rPr>
      <t xml:space="preserve">
42º 41' 30,030"
</t>
    </r>
  </si>
  <si>
    <r>
      <rPr>
        <b/>
        <sz val="11"/>
        <color rgb="FFFF0000"/>
        <rFont val="Calibri"/>
        <family val="2"/>
        <charset val="204"/>
        <scheme val="minor"/>
      </rPr>
      <t>Поток 1</t>
    </r>
    <r>
      <rPr>
        <sz val="11"/>
        <color rgb="FFFF0000"/>
        <rFont val="Calibri"/>
        <family val="2"/>
        <charset val="204"/>
        <scheme val="minor"/>
      </rPr>
      <t xml:space="preserve">
27º 14' 03,097"
</t>
    </r>
  </si>
  <si>
    <t>2371 0092</t>
  </si>
  <si>
    <t>канализационна с-ма на Лесопарк "Росенец", кв. Крайморие, гр. Бургас</t>
  </si>
  <si>
    <t xml:space="preserve">BG2IU000R000
BG2BS000C008
</t>
  </si>
  <si>
    <t>Сухо дере, вливащо се в Черно море</t>
  </si>
  <si>
    <t>102164063</t>
  </si>
  <si>
    <t>2371 0093</t>
  </si>
  <si>
    <t>канализационна с-ма на с. Веселие, Община Приморско</t>
  </si>
  <si>
    <t>с. Веселие</t>
  </si>
  <si>
    <t>дере вливащо се в р. Мехмедженска, ляв приток на р. Ропотамо</t>
  </si>
  <si>
    <t>59
6</t>
  </si>
  <si>
    <t>12.7.2017
31.01.2018</t>
  </si>
  <si>
    <t>131
141</t>
  </si>
  <si>
    <t>30.11.2017
13.9.2021</t>
  </si>
  <si>
    <t>70</t>
  </si>
  <si>
    <t>ПАВ-0,1</t>
  </si>
  <si>
    <r>
      <rPr>
        <b/>
        <sz val="11"/>
        <rFont val="Calibri"/>
        <family val="2"/>
        <charset val="204"/>
        <scheme val="minor"/>
      </rPr>
      <t>Пункт 1</t>
    </r>
    <r>
      <rPr>
        <sz val="11"/>
        <rFont val="Calibri"/>
        <family val="2"/>
        <charset val="204"/>
        <scheme val="minor"/>
      </rPr>
      <t xml:space="preserve">
42º 19' 28,769"
</t>
    </r>
    <r>
      <rPr>
        <b/>
        <sz val="11"/>
        <rFont val="Calibri"/>
        <family val="2"/>
        <charset val="204"/>
        <scheme val="minor"/>
      </rPr>
      <t>Пункт 2</t>
    </r>
    <r>
      <rPr>
        <sz val="11"/>
        <rFont val="Calibri"/>
        <family val="2"/>
        <charset val="204"/>
        <scheme val="minor"/>
      </rPr>
      <t xml:space="preserve">
42º 19' 28,062"
</t>
    </r>
  </si>
  <si>
    <r>
      <rPr>
        <b/>
        <sz val="11"/>
        <rFont val="Calibri"/>
        <family val="2"/>
        <charset val="204"/>
        <scheme val="minor"/>
      </rPr>
      <t>Поток 1</t>
    </r>
    <r>
      <rPr>
        <sz val="11"/>
        <rFont val="Calibri"/>
        <family val="2"/>
        <charset val="204"/>
        <scheme val="minor"/>
      </rPr>
      <t xml:space="preserve">
27º 37' 06,521"
</t>
    </r>
    <r>
      <rPr>
        <b/>
        <sz val="11"/>
        <rFont val="Calibri"/>
        <family val="2"/>
        <charset val="204"/>
        <scheme val="minor"/>
      </rPr>
      <t>Поток 2</t>
    </r>
    <r>
      <rPr>
        <sz val="11"/>
        <rFont val="Calibri"/>
        <family val="2"/>
        <charset val="204"/>
        <scheme val="minor"/>
      </rPr>
      <t xml:space="preserve">
27º 37' 06,407"
</t>
    </r>
  </si>
  <si>
    <t>2372 0015</t>
  </si>
  <si>
    <t>заустване на отпадъчни води за експлоатация на обект "Канализационна система на Предприятие за обработка на рибни и други морски продукти- белени мариновани скариди"</t>
  </si>
  <si>
    <t>Аланско дере имот №000220, приток на р. Айтоска</t>
  </si>
  <si>
    <t>97ФГ</t>
  </si>
  <si>
    <t>"ЕКСЕЛАНС" ООД</t>
  </si>
  <si>
    <t>с. Осмар</t>
  </si>
  <si>
    <t>125017791</t>
  </si>
  <si>
    <t>2372 0014</t>
  </si>
  <si>
    <t>канализационна с-ма на млекопреработвателно предприятие</t>
  </si>
  <si>
    <t>Осмарско дере, приток на  река Врана</t>
  </si>
  <si>
    <t>43º 13' 16,30"</t>
  </si>
  <si>
    <t>26º 51' 02,80"</t>
  </si>
  <si>
    <t>"Млечни продукти "ООД</t>
  </si>
  <si>
    <t>115143941</t>
  </si>
  <si>
    <t>2372 0013</t>
  </si>
  <si>
    <t>канализационна с-ма на цех за преработка на мляко</t>
  </si>
  <si>
    <t>с. Каменяк</t>
  </si>
  <si>
    <t>Дере приток на Сутлю дере, приток на р. Каменица</t>
  </si>
  <si>
    <t>26º 59' 59,00"</t>
  </si>
  <si>
    <t>"Винарско имение Санта Сара"</t>
  </si>
  <si>
    <t>с. Горица</t>
  </si>
  <si>
    <t>102243774</t>
  </si>
  <si>
    <t>2372 0012</t>
  </si>
  <si>
    <t>канализационна с-ма на винарско имение</t>
  </si>
  <si>
    <t>Отводнителен канал отвеждащ повърхностните води от района в яз. Порой</t>
  </si>
  <si>
    <t>86
283</t>
  </si>
  <si>
    <t>8.9.2017
15.4.2022</t>
  </si>
  <si>
    <t>42º 47' 11,17"</t>
  </si>
  <si>
    <t>27º 33' 58,56"</t>
  </si>
  <si>
    <t>2371 0096</t>
  </si>
  <si>
    <t>канализационна с-ма на кв. Ветрен, Минерални бани и Банево</t>
  </si>
  <si>
    <t>BG2SE900R025</t>
  </si>
  <si>
    <t>Петмез дере, приток на р. Курбар дере</t>
  </si>
  <si>
    <t>6-10</t>
  </si>
  <si>
    <t>42º 36' 18,0"</t>
  </si>
  <si>
    <t>27º 23' 40,04"</t>
  </si>
  <si>
    <t>2371 0095</t>
  </si>
  <si>
    <t>канализационна с-ма на гр. Българово</t>
  </si>
  <si>
    <t>Дере, преминаващо през гр. Българово от водосбора на р. Айтоска</t>
  </si>
  <si>
    <t xml:space="preserve">42° 36¢ 48.09² </t>
  </si>
  <si>
    <t xml:space="preserve">27° 17¢ 54.69² </t>
  </si>
  <si>
    <t>2371 0094</t>
  </si>
  <si>
    <t>канализационна с-ма на с. Рудник</t>
  </si>
  <si>
    <t>Дере, преминаващо през с. Рудник от водосбора на  Атанасовско езеро</t>
  </si>
  <si>
    <t>42° 36¢ 02.46²</t>
  </si>
  <si>
    <t xml:space="preserve">27° 28¢ 11.41² </t>
  </si>
  <si>
    <t>2371 0097</t>
  </si>
  <si>
    <t>дере от водосбора на Бургаско езеро</t>
  </si>
  <si>
    <t>2371 0101</t>
  </si>
  <si>
    <t>ПАВ-1,0</t>
  </si>
  <si>
    <t xml:space="preserve">42° 29¢ 05,96² </t>
  </si>
  <si>
    <t xml:space="preserve">27° 22¢  24,91² </t>
  </si>
  <si>
    <t>2374 0049</t>
  </si>
  <si>
    <t>канализационна система на гр. Каблешково</t>
  </si>
  <si>
    <t>00833</t>
  </si>
  <si>
    <t>BG2SE900R026  BG2BS000C1108</t>
  </si>
  <si>
    <t>Дере имот №000111 по КВС на гр. Каблешково
Дере имот №000126 по КВС на гр. Каблешково</t>
  </si>
  <si>
    <t>ПАВ-01,1</t>
  </si>
  <si>
    <t xml:space="preserve">42  38 59.43 
 42 39 24.35 
</t>
  </si>
  <si>
    <t xml:space="preserve">27  33  41.21 
27 34 32.38  </t>
  </si>
  <si>
    <t>2314 0036</t>
  </si>
  <si>
    <t>канализационна система на гр. Ахелой</t>
  </si>
  <si>
    <t xml:space="preserve">BG2BS000C1108  
BG2SE800R020  
</t>
  </si>
  <si>
    <t>р. Ахелой</t>
  </si>
  <si>
    <t xml:space="preserve">42  38 56.91 
 42 38 35.72 
</t>
  </si>
  <si>
    <t xml:space="preserve">27  38  36.67 
27 38 43.95  </t>
  </si>
  <si>
    <t>2314 0037</t>
  </si>
  <si>
    <t>Канализационна система за битово-фекални, промишлени отпадъчни и дъждовни води на гр. Долни Чифлик</t>
  </si>
  <si>
    <t xml:space="preserve">BG2КА1301102 </t>
  </si>
  <si>
    <t>17
98</t>
  </si>
  <si>
    <t>4.3.2020
1.6.2023</t>
  </si>
  <si>
    <t>арсен - 0,05; олово - 0,05; хром (шествалентен) - 0,05; хром (общ) - 0,5; живак - 0,001; желязо - 1,5; никел - 0,2; цинк - 5; флуориди - 1,5; кадмий - 0,01; мед - 0,1; феноли - 0,05; цианиди (общо) - 0,5; нефтопродукти - 0,3; ПАВ - 1</t>
  </si>
  <si>
    <t xml:space="preserve">42 59 49,5 
42 59 50,37 
</t>
  </si>
  <si>
    <t xml:space="preserve">27 44  05,5
27  44  03,14 
</t>
  </si>
  <si>
    <t>000093524</t>
  </si>
  <si>
    <t>0617</t>
  </si>
  <si>
    <t>дъждовна канализация и ПСОВ</t>
  </si>
  <si>
    <t>с. Цонево</t>
  </si>
  <si>
    <t>BG2KA400R004</t>
  </si>
  <si>
    <t>р. Луда Камчия</t>
  </si>
  <si>
    <t xml:space="preserve">43 02 30,1 
43 02 26,6 
</t>
  </si>
  <si>
    <t xml:space="preserve">27 26 37,4
27  26  42,5 
</t>
  </si>
  <si>
    <t>0712</t>
  </si>
  <si>
    <t>с. Медовец</t>
  </si>
  <si>
    <t>BG2KA500R010</t>
  </si>
  <si>
    <t>дере, приток на р. Лопушка, приток на р.Голяма Камчия</t>
  </si>
  <si>
    <t>43 00 15,9</t>
  </si>
  <si>
    <t>27 08 27,6</t>
  </si>
  <si>
    <t>"Хъс" ООД
"Веселин Запрянов" ЕООД</t>
  </si>
  <si>
    <t>115259725
204572545</t>
  </si>
  <si>
    <t>2315 0006</t>
  </si>
  <si>
    <t>канализационна с-ма на цех за производство на поцинкована тел със складове</t>
  </si>
  <si>
    <t>29
107</t>
  </si>
  <si>
    <t>22.3.2018
18.9.2020</t>
  </si>
  <si>
    <t>43 16 14,5</t>
  </si>
  <si>
    <t>27 00 05,6</t>
  </si>
  <si>
    <t>арсен-0,1; кадмий-0,1; хром (шествалентен)-0,1; хром (общ)-0,5; мед-0,5; олово-0.2, живак-0,01; никел-0,5; цинк-2;цианиди (лесноразтворими)-0,2; желязо-3.</t>
  </si>
  <si>
    <t>"Парти лайф" ЕООД</t>
  </si>
  <si>
    <t>102855312</t>
  </si>
  <si>
    <t>2311 0026</t>
  </si>
  <si>
    <t>ползване на ПВО за заустване на битово-фекални отпадъчни води в повърхностни води за проектиране на обект: канализационна с-ма за жилищни комплекси "Съни дей 5" и "Съни дей 6"</t>
  </si>
  <si>
    <t>42 41 25,0384</t>
  </si>
  <si>
    <t>27 40 02,7818</t>
  </si>
  <si>
    <t>"Зора Феникс" ЕООД</t>
  </si>
  <si>
    <t>201056331</t>
  </si>
  <si>
    <t>2311 0027</t>
  </si>
  <si>
    <t>канализационна система на жилищен комплекс за сезонно ползване</t>
  </si>
  <si>
    <t>р. Дращела</t>
  </si>
  <si>
    <t>42 42 11,1</t>
  </si>
  <si>
    <t>27 48 36,8</t>
  </si>
  <si>
    <t>ЕТ Фишмен - Ивайло Иванов</t>
  </si>
  <si>
    <t>2372 0016</t>
  </si>
  <si>
    <t>6,0 - 8,5</t>
  </si>
  <si>
    <t>43 13 26,5</t>
  </si>
  <si>
    <t>26 37 52,7</t>
  </si>
  <si>
    <t>43 12 29,6</t>
  </si>
  <si>
    <t>26 37 48,9</t>
  </si>
  <si>
    <t>от дата на влизане в сила на разрешителното</t>
  </si>
  <si>
    <t>2371 0099</t>
  </si>
  <si>
    <t>"Стратус - В" ООД</t>
  </si>
  <si>
    <t>121325101</t>
  </si>
  <si>
    <t>2374 0050</t>
  </si>
  <si>
    <t>канализационна система на етноселище "Градина"</t>
  </si>
  <si>
    <t>с. Дуранкулак</t>
  </si>
  <si>
    <t>BG2DO700L017</t>
  </si>
  <si>
    <t>Ваклинско дере вливащо се в Дуранкулашко езеро</t>
  </si>
  <si>
    <t>43º 40' 08,30"</t>
  </si>
  <si>
    <t>28º 31' 25,20"</t>
  </si>
  <si>
    <t xml:space="preserve">Три месеца след въвеждане на обекта в  експлоатация </t>
  </si>
  <si>
    <t>2371 0100</t>
  </si>
  <si>
    <t>канализационна система на с. Пирне</t>
  </si>
  <si>
    <t>екстрахируеми вещества (с тетрахлорметан)-3; Детергенти (анионактивни)-1</t>
  </si>
  <si>
    <t>42º 40' 41,30"
42º 40' 41,40"
42º 40' 41,30"</t>
  </si>
  <si>
    <t>27º 12' 15,7"
27º 12' 15,8"
27º 12' 15,9"</t>
  </si>
  <si>
    <t>канализационна система на кв. "Горно Езерово" гр. Бургас</t>
  </si>
  <si>
    <t>84
142</t>
  </si>
  <si>
    <t>4.9.2017
2.12.2020</t>
  </si>
  <si>
    <t>ПАВ - 1,0</t>
  </si>
  <si>
    <t>до въвеждане в редовна експлоатация на ПСОВ, но не по-късно от 31.12.2015</t>
  </si>
  <si>
    <t>2314 0039</t>
  </si>
  <si>
    <t>канализационна система на гр. Малко Търново</t>
  </si>
  <si>
    <t>BG2VE700R1601</t>
  </si>
  <si>
    <r>
      <rPr>
        <sz val="11"/>
        <rFont val="Calibri"/>
        <family val="2"/>
        <charset val="204"/>
        <scheme val="minor"/>
      </rPr>
      <t xml:space="preserve">41º 59' 19,51"
</t>
    </r>
    <r>
      <rPr>
        <sz val="11"/>
        <color rgb="FFFF0000"/>
        <rFont val="Calibri"/>
        <family val="2"/>
        <charset val="204"/>
        <scheme val="minor"/>
      </rPr>
      <t>41º 59' 04,70"
41º 59' 07,40"</t>
    </r>
  </si>
  <si>
    <r>
      <rPr>
        <sz val="11"/>
        <rFont val="Calibri"/>
        <family val="2"/>
        <charset val="204"/>
        <scheme val="minor"/>
      </rPr>
      <t xml:space="preserve">27º 31' 31,7"
</t>
    </r>
    <r>
      <rPr>
        <sz val="11"/>
        <color rgb="FFFF0000"/>
        <rFont val="Calibri"/>
        <family val="2"/>
        <charset val="204"/>
        <scheme val="minor"/>
      </rPr>
      <t>27º 31' 28,4"
27º 31' 29,7"</t>
    </r>
  </si>
  <si>
    <t>"Бългериън Шугър Къмпани" ЕООД</t>
  </si>
  <si>
    <t>121215256</t>
  </si>
  <si>
    <t>2315 0007</t>
  </si>
  <si>
    <t>канализационна система на Девненски захарен завод</t>
  </si>
  <si>
    <t>канал "Одесос"</t>
  </si>
  <si>
    <t>растителни масла и мазнини - 10</t>
  </si>
  <si>
    <t>43º 12' 37,68"
43º 12' 40,68"</t>
  </si>
  <si>
    <t>27º 36' 06,66"
27º 36' 37,74"</t>
  </si>
  <si>
    <t>000852544</t>
  </si>
  <si>
    <t>2334 0009</t>
  </si>
  <si>
    <t>канализационна система на гр. Балчик</t>
  </si>
  <si>
    <t>123
384</t>
  </si>
  <si>
    <t>5.11.2018
30.8.2022</t>
  </si>
  <si>
    <t>екстрахируеми в-ва-0,15;ПАВ-0,1;</t>
  </si>
  <si>
    <t>"Булминерал" АД</t>
  </si>
  <si>
    <t>203107778</t>
  </si>
  <si>
    <t>2374 0051</t>
  </si>
  <si>
    <t>канализационна система на производствено-складова база и офиси на "Булминерал" АД</t>
  </si>
  <si>
    <t>43º 13' 01"</t>
  </si>
  <si>
    <t>27º 47' 03"</t>
  </si>
  <si>
    <t>"Херти" АД</t>
  </si>
  <si>
    <t>127631592</t>
  </si>
  <si>
    <t>2311 0028</t>
  </si>
  <si>
    <t>канализационна система на фабрика "Херти"  АД</t>
  </si>
  <si>
    <t>Крива река</t>
  </si>
  <si>
    <t>43º 22' 2,01"</t>
  </si>
  <si>
    <t>27º 7' 33,15"</t>
  </si>
  <si>
    <t>До шест месеца от датата на въвеждане в експлоатация на ПСОВ</t>
  </si>
  <si>
    <t>000057250</t>
  </si>
  <si>
    <t>2374 0052</t>
  </si>
  <si>
    <t>канализационна система на село Манолич</t>
  </si>
  <si>
    <t>сухо дере вливащо
 се в опашката на
 яз. Камчия</t>
  </si>
  <si>
    <t>24
140</t>
  </si>
  <si>
    <t>7.4.2017
12.09.2019</t>
  </si>
  <si>
    <t>екстрахируеми в-ва-3,0;ПАВ-1,0;арсен-0,05;олово-0,05;хром(общ)-0,5;живак-0,001;никел-0,2;цинк-5,0;кадмий-0,01;флуориди(общо)-1,5;мед-0,1;желязо(общо)-1,5;феноли-0,05;цианиди(общо)-0,5</t>
  </si>
  <si>
    <t>42º 51' 57,60"</t>
  </si>
  <si>
    <t>26º 48' 22,10"</t>
  </si>
  <si>
    <t>000875920</t>
  </si>
  <si>
    <t>2314 0040</t>
  </si>
  <si>
    <t>канализационна система на гр. Търговище</t>
  </si>
  <si>
    <t>р. Врана</t>
  </si>
  <si>
    <t>екстрахируеми в-ва (с тетрахлорметан)-3,0;ПАВ-1,0;</t>
  </si>
  <si>
    <t>43º 15' 45,50"</t>
  </si>
  <si>
    <t>2311 0029</t>
  </si>
  <si>
    <t>канализационна системама на селищно образувание Рибарско селище "Ченгене скеле", кв. Крайморие на град Бургас</t>
  </si>
  <si>
    <t>р. Отманлийска</t>
  </si>
  <si>
    <t>мазнини - 10</t>
  </si>
  <si>
    <t>42º 26' 11,9"</t>
  </si>
  <si>
    <t>27º 31' 54,9"</t>
  </si>
  <si>
    <t>до 6 месеца от въвеждане в  експлоатация на ПСОВ</t>
  </si>
  <si>
    <t>2374 0053</t>
  </si>
  <si>
    <t>Канализационна система за площадково замърсено води на търговски комплекс "ОМВ България" ООД - бензиностанция и газостанция, находящ се в поземлени имоти с идентификатори: 10135.3506.1605; 10135.3506.1606 и 10135.3506.1599 землище на гр. Варна</t>
  </si>
  <si>
    <t>2371 0102</t>
  </si>
  <si>
    <t>канализационна система на кв. "Ветрен, Минерални бани и Банево" на град Бургас</t>
  </si>
  <si>
    <t>111
89
11</t>
  </si>
  <si>
    <t>12.10.2017
26.06.2019
07.02.2020</t>
  </si>
  <si>
    <t>42º 36' 18"</t>
  </si>
  <si>
    <t>27º 23' 40,4"</t>
  </si>
  <si>
    <t>2311 0030</t>
  </si>
  <si>
    <t>канализационна система на спортно-тренировъчен комплекс на гр. Върбица</t>
  </si>
  <si>
    <t>р. Герила</t>
  </si>
  <si>
    <t>ОФГ78
29</t>
  </si>
  <si>
    <t>5.8.2016
25.02.2019</t>
  </si>
  <si>
    <t>хлорни йони-300; ПАВ-1</t>
  </si>
  <si>
    <t>42º 57' 10,3"</t>
  </si>
  <si>
    <t>26º 38' 49,9051"</t>
  </si>
  <si>
    <t>"Идън Дивелъпментс" АД</t>
  </si>
  <si>
    <t>131242690</t>
  </si>
  <si>
    <t>2371 0103</t>
  </si>
  <si>
    <t xml:space="preserve">канализационна мрежа с ЛПСОВ на ж.к. "Райска градина" </t>
  </si>
  <si>
    <t>BG2BS000C1008</t>
  </si>
  <si>
    <t xml:space="preserve">сухо дере </t>
  </si>
  <si>
    <t>6,0-8,6</t>
  </si>
  <si>
    <t>екстрахируеми вещества (с тетрахлорметан)-3;
 анионактивни детергенти -0,3</t>
  </si>
  <si>
    <t xml:space="preserve">000056814
</t>
  </si>
  <si>
    <t>2311 0031</t>
  </si>
  <si>
    <t>канализационна система на село Маринка</t>
  </si>
  <si>
    <t>р. Маринка</t>
  </si>
  <si>
    <t>27º 29' 31,9"</t>
  </si>
  <si>
    <t>с. Аврен</t>
  </si>
  <si>
    <t>000093378</t>
  </si>
  <si>
    <t>2314 0041</t>
  </si>
  <si>
    <t>канализационна система на к.к. Камчия</t>
  </si>
  <si>
    <t>с. Близнаци - к.к. Камчия</t>
  </si>
  <si>
    <t>ПАВ -1,0</t>
  </si>
  <si>
    <t>43º 01' 24,4"</t>
  </si>
  <si>
    <t>27º 52' 13,1"</t>
  </si>
  <si>
    <t>"ИПАР - 2015" ООД</t>
  </si>
  <si>
    <t>203458186</t>
  </si>
  <si>
    <t>2374 0054</t>
  </si>
  <si>
    <t>инсталация за преработка на тревни суровини</t>
  </si>
  <si>
    <t>с. Просеник</t>
  </si>
  <si>
    <t>растителни масла - 10; повишаване на температурата на водоприемника £3</t>
  </si>
  <si>
    <t>42º 47' 50,068"</t>
  </si>
  <si>
    <t>27º 26' 26,518"</t>
  </si>
  <si>
    <t>2314 0042</t>
  </si>
  <si>
    <t>канализационна система на Китен - Приморско</t>
  </si>
  <si>
    <t>BG2IU600L018</t>
  </si>
  <si>
    <t>54
174
277
33</t>
  </si>
  <si>
    <t>23.4.2019
30.11.2021
8.4.2022
17.2.2023</t>
  </si>
  <si>
    <t>132
7
174</t>
  </si>
  <si>
    <t>8.12.2016
09.01.2019
30.11.2021</t>
  </si>
  <si>
    <t>екстрахируеми в-ва(с тетрахлорметан)-3;ПАВ-1;</t>
  </si>
  <si>
    <t>42º 13'13,683"</t>
  </si>
  <si>
    <t>27º 45' 48,143"</t>
  </si>
  <si>
    <t>"Карина - 91" ЕООД - ползвател
"Лукойл Нефтохим Бургас" АД - собственик</t>
  </si>
  <si>
    <t>103823972</t>
  </si>
  <si>
    <t>2324 0008</t>
  </si>
  <si>
    <t>имот 07079.9.26 - второ предезеро</t>
  </si>
  <si>
    <t>42º 26' 41,8"</t>
  </si>
  <si>
    <t>2311 0032</t>
  </si>
  <si>
    <t>хотелски комплекс "Зорница Сендс"</t>
  </si>
  <si>
    <t>35
296</t>
  </si>
  <si>
    <t>18.3.2019
17.5.2022</t>
  </si>
  <si>
    <t>42º 42' 07,681"</t>
  </si>
  <si>
    <t>27º 48' 34,973"</t>
  </si>
  <si>
    <t>2314 0043</t>
  </si>
  <si>
    <t>канализационна система на град Камено</t>
  </si>
  <si>
    <t>42º 33' 42,00"</t>
  </si>
  <si>
    <t>27º 18' 07,38"</t>
  </si>
  <si>
    <t>2324 0009</t>
  </si>
  <si>
    <t>канализационна система кв. "Меден рудник", град Бургас</t>
  </si>
  <si>
    <t>екстрахируеми вещества (с тетрахлорметан)-3;
 анионактивни детергенти -1,0</t>
  </si>
  <si>
    <t>000852957</t>
  </si>
  <si>
    <t>2324 0010</t>
  </si>
  <si>
    <t>канализационна система на град Шабла</t>
  </si>
  <si>
    <t>Шабленско езеро</t>
  </si>
  <si>
    <t>43º 33'07,916"</t>
  </si>
  <si>
    <t>28º 33' 23,937"</t>
  </si>
  <si>
    <t>"Клара АБВ" ЕООД</t>
  </si>
  <si>
    <t>203657366</t>
  </si>
  <si>
    <t>2374 0055</t>
  </si>
  <si>
    <t>канализационна система на предприятие за месодобив и транжиране на месо</t>
  </si>
  <si>
    <t>с. Зелена морава</t>
  </si>
  <si>
    <t>BG2KA900R038</t>
  </si>
  <si>
    <t>река без име</t>
  </si>
  <si>
    <t>133
135</t>
  </si>
  <si>
    <t>20.11.2018
27.11.2018</t>
  </si>
  <si>
    <t>3 - Анионоактивни детергенти
10 - Мазнини</t>
  </si>
  <si>
    <t>43º 01'55,116"</t>
  </si>
  <si>
    <t>26º23' 21,452"</t>
  </si>
  <si>
    <t>от дата на въвеждане в експлоатация на канализационната система</t>
  </si>
  <si>
    <t>"Трейдфарма" ЕООД</t>
  </si>
  <si>
    <t>813208525</t>
  </si>
  <si>
    <t>2374 0056</t>
  </si>
  <si>
    <t>канализационна система на курортен комплекс с капацитет 650 е.ж. за целогодишно ползване</t>
  </si>
  <si>
    <t>BG2SE200R1101</t>
  </si>
  <si>
    <t>1 - Анионоактивни детергенти
0,05- свободен активен хлор</t>
  </si>
  <si>
    <t>42º57'38,62"</t>
  </si>
  <si>
    <t>27º53'23,38"</t>
  </si>
  <si>
    <t>"Сарк България" АД</t>
  </si>
  <si>
    <t>204116940</t>
  </si>
  <si>
    <t>2314 0044</t>
  </si>
  <si>
    <t>канализационна система на завод за производство на медни кабели</t>
  </si>
  <si>
    <t>6-9)</t>
  </si>
  <si>
    <t>1- Анионоактивни детергенти</t>
  </si>
  <si>
    <t>43º16'14,5"</t>
  </si>
  <si>
    <t>27º00'05,6"</t>
  </si>
  <si>
    <t>2371 0104</t>
  </si>
  <si>
    <t>канализационна система Лесопарк "Росенец", зона "Хижите" етап II</t>
  </si>
  <si>
    <t>42 26 43,8</t>
  </si>
  <si>
    <t>27 33 00,6</t>
  </si>
  <si>
    <t>Банка Пиреос България АД</t>
  </si>
  <si>
    <t>831633691</t>
  </si>
  <si>
    <t>2372 0017</t>
  </si>
  <si>
    <t>канализационна система на цех за преработка и консервиране на плодове</t>
  </si>
  <si>
    <t>BG2SE900R1030</t>
  </si>
  <si>
    <t>р. Хамам дере</t>
  </si>
  <si>
    <t>растителни масла -10</t>
  </si>
  <si>
    <t>42 40 57,47</t>
  </si>
  <si>
    <t>27 14 46,88</t>
  </si>
  <si>
    <t>от началото на действие на разрешителното</t>
  </si>
  <si>
    <t>2374 0057</t>
  </si>
  <si>
    <t>2314 0045</t>
  </si>
  <si>
    <t>BG2KA130R1102</t>
  </si>
  <si>
    <t>43 01 24,4</t>
  </si>
  <si>
    <t>27 52 13,1</t>
  </si>
  <si>
    <t>2314 0046</t>
  </si>
  <si>
    <t>р. Стара река/Тека дере</t>
  </si>
  <si>
    <t>"ЗТВ" ЕООД</t>
  </si>
  <si>
    <t>205453953</t>
  </si>
  <si>
    <t>2374 0058</t>
  </si>
  <si>
    <t>канализационна система на производствена база за графитни четки и контактни тела за арматура за ниско и средно напрежение</t>
  </si>
  <si>
    <t>Кабаково дере/Джурджулата</t>
  </si>
  <si>
    <t>200
2800 БФВ</t>
  </si>
  <si>
    <t>1,33
18,67 БФВ</t>
  </si>
  <si>
    <t>7,0-10
6,0-8,5</t>
  </si>
  <si>
    <t>42 38 51,7</t>
  </si>
  <si>
    <t>27 33 48,3</t>
  </si>
  <si>
    <t xml:space="preserve">"Макс 79" ЕООД 
"Алекс 98 06" ЕООД </t>
  </si>
  <si>
    <t>204491755</t>
  </si>
  <si>
    <t>2371 0105</t>
  </si>
  <si>
    <t>канализационна систем на вилно селище в ПИ 83404.14.69</t>
  </si>
  <si>
    <t>анионактивни детергенти-1,0, свободен активен хлор - 0,05</t>
  </si>
  <si>
    <t>42 57 34,954</t>
  </si>
  <si>
    <t>27 53 23,584</t>
  </si>
  <si>
    <t>"Исторически парк" АД</t>
  </si>
  <si>
    <t>с. Неофит Рилски</t>
  </si>
  <si>
    <t>202785815</t>
  </si>
  <si>
    <t>2314 0047</t>
  </si>
  <si>
    <t>канализационна система на комплекс-исторически парк</t>
  </si>
  <si>
    <t>BG2PR500R004</t>
  </si>
  <si>
    <t>43 15 39,872</t>
  </si>
  <si>
    <t>27 31 03,759</t>
  </si>
  <si>
    <t>от дата на въвеждане в експлоатация на обекта</t>
  </si>
  <si>
    <t>2311 0033</t>
  </si>
  <si>
    <t>канализационна система на село Константиново</t>
  </si>
  <si>
    <t>мазнини 10</t>
  </si>
  <si>
    <t>43 10 11,805</t>
  </si>
  <si>
    <t>27 46 33,820</t>
  </si>
  <si>
    <t>"Ипар-2015" ООД</t>
  </si>
  <si>
    <t>2374 0059</t>
  </si>
  <si>
    <t>канализационна система  на инсталация за преработка на тревни суровини в ПИ 021086 с. Просеник, община Руен</t>
  </si>
  <si>
    <t>BG2SE9600R015</t>
  </si>
  <si>
    <t>"Алупласт-ЖТГ" ЕООД</t>
  </si>
  <si>
    <t>с. Дебелт</t>
  </si>
  <si>
    <t>102816747</t>
  </si>
  <si>
    <t>2314 0048</t>
  </si>
  <si>
    <t>канализационна система на цех за производство на алуминиеви профили</t>
  </si>
  <si>
    <t>до въвеждане на обекта в експлоатация, но не по - късно от 24.02.2024 г.</t>
  </si>
  <si>
    <t>BG2MA700R006</t>
  </si>
  <si>
    <t>алуминий-0,2, флуориди-20, хром шествалентен -0,1, феноли летливи - 0,5</t>
  </si>
  <si>
    <t>42 22 27,844</t>
  </si>
  <si>
    <t>27 16 50,782</t>
  </si>
  <si>
    <t>от датата на въвеждане в експлоатация</t>
  </si>
  <si>
    <t>"Пиреос Недвижими имоти" ЕООД</t>
  </si>
  <si>
    <t>205643269</t>
  </si>
  <si>
    <t>2372 0018</t>
  </si>
  <si>
    <t>2314 0049</t>
  </si>
  <si>
    <t>от датата на влизане в сила на разрешителното</t>
  </si>
  <si>
    <t>"Емилио Инвест" ЕООД</t>
  </si>
  <si>
    <t>204973851</t>
  </si>
  <si>
    <t>2374 0060</t>
  </si>
  <si>
    <t xml:space="preserve">канализационна система на пунт за изваряване на ракия </t>
  </si>
  <si>
    <t>с. Черноград</t>
  </si>
  <si>
    <t xml:space="preserve">BG2SE900R1130 </t>
  </si>
  <si>
    <t>отводнителен канал</t>
  </si>
  <si>
    <t>42 43 24,271</t>
  </si>
  <si>
    <t>27 05 19,201</t>
  </si>
  <si>
    <t>"Строителни материали" АД</t>
  </si>
  <si>
    <t>102607854</t>
  </si>
  <si>
    <t>2322 0001</t>
  </si>
  <si>
    <t xml:space="preserve">флотационна фабрика "Върли бряг" </t>
  </si>
  <si>
    <t>BG2MA107L002</t>
  </si>
  <si>
    <t>яз. Мандра</t>
  </si>
  <si>
    <t>нефтопродукти -10; мед - 0,5; олово - 0,2; цинк - 2,0; желязо (общо) - 3,5</t>
  </si>
  <si>
    <t>42 26 08,5</t>
  </si>
  <si>
    <t>27 24 14,8</t>
  </si>
  <si>
    <t>ЗТВ ЕООД</t>
  </si>
  <si>
    <t>2374 0061</t>
  </si>
  <si>
    <t>200
2800</t>
  </si>
  <si>
    <t>1,33
18,67</t>
  </si>
  <si>
    <t>7,0-9,0</t>
  </si>
  <si>
    <t>сулфатни йони-300; кадмии-0,01, мед-0,1, олово-0,2, никел -0,01, цинк-0,1, сребро-0,01</t>
  </si>
  <si>
    <t>42 38 51,422</t>
  </si>
  <si>
    <t>27 33 48,418</t>
  </si>
  <si>
    <t>"Виктория Агро БГ" ЕООД</t>
  </si>
  <si>
    <t>203375235</t>
  </si>
  <si>
    <t>2314 0050</t>
  </si>
  <si>
    <t>канализационна система на пункт за дестилация на етилов алкохол</t>
  </si>
  <si>
    <t>BG2MA600R005</t>
  </si>
  <si>
    <t>960+336</t>
  </si>
  <si>
    <t>336+960</t>
  </si>
  <si>
    <t>42 27 48,8</t>
  </si>
  <si>
    <t>27 10 59,1</t>
  </si>
  <si>
    <t>ОБЩИНА БУРГАС</t>
  </si>
  <si>
    <t>2371 0106</t>
  </si>
  <si>
    <t>канализационна система на Лесопарк "Росенец", зона "Хижи" град Бургас - етап I</t>
  </si>
  <si>
    <t>гр. Бургас, общ. Бургас</t>
  </si>
  <si>
    <t>07079</t>
  </si>
  <si>
    <t>Южен Бургаски залив</t>
  </si>
  <si>
    <t>42 26 40,0</t>
  </si>
  <si>
    <t>27 33 28,6</t>
  </si>
  <si>
    <t>"АЛУПЛАСТ - ЖТГ" ЕООД</t>
  </si>
  <si>
    <t>2314 0051</t>
  </si>
  <si>
    <t>16833,60
529,20</t>
  </si>
  <si>
    <t>15
0,756</t>
  </si>
  <si>
    <t>70,14
2,502</t>
  </si>
  <si>
    <t>6,0-9,0
6-8,5</t>
  </si>
  <si>
    <t>50
60</t>
  </si>
  <si>
    <t>150
125</t>
  </si>
  <si>
    <t>42 22 27,778</t>
  </si>
  <si>
    <t>27 16 51,410</t>
  </si>
  <si>
    <t>2371 0107</t>
  </si>
  <si>
    <t>канализационна система на Лесопарк "Росенец", зона "Хижи" град Бургас - етап II</t>
  </si>
  <si>
    <t xml:space="preserve">сухо дере, вливащо се в Черно море </t>
  </si>
  <si>
    <t>анионоактивни детергенти - 1</t>
  </si>
  <si>
    <t>ОБЩИНА ВАРНА</t>
  </si>
  <si>
    <t>2371 0108</t>
  </si>
  <si>
    <t>Канализационна система на с. Звездица, общ. Варна</t>
  </si>
  <si>
    <t>до въвеждане на обекта в екплоатация</t>
  </si>
  <si>
    <t>Апар дере</t>
  </si>
  <si>
    <t>75,46</t>
  </si>
  <si>
    <t>691,2</t>
  </si>
  <si>
    <t>43 09 59,223</t>
  </si>
  <si>
    <t>27 51 6,317</t>
  </si>
  <si>
    <t>"Ай Ти Агро" ЕООД</t>
  </si>
  <si>
    <t>205075222</t>
  </si>
  <si>
    <t>2372 0019</t>
  </si>
  <si>
    <t>Хамам дере (река Айтоска)</t>
  </si>
  <si>
    <t>растителни масла и мазнини - 10;</t>
  </si>
  <si>
    <t>42 40 56,3</t>
  </si>
  <si>
    <t>27 14 41,6</t>
  </si>
  <si>
    <t>"Аркутино" ЕАД</t>
  </si>
  <si>
    <t>131522086</t>
  </si>
  <si>
    <t>2331 0006</t>
  </si>
  <si>
    <t>канализационна система за отпадъчни битово-фекални води на "Аркутино" ЕАД</t>
  </si>
  <si>
    <t>общо екстрахируеми вещества - 0,15</t>
  </si>
  <si>
    <t>42 21 24</t>
  </si>
  <si>
    <t>27 44 43,3</t>
  </si>
  <si>
    <t>"Ася Трейд" ООД</t>
  </si>
  <si>
    <t>гр. Обзор</t>
  </si>
  <si>
    <t>205115097</t>
  </si>
  <si>
    <t>канализационна система на автомивка в ПИ 53045.505.35 гр. Обзор, общ. Несебър</t>
  </si>
  <si>
    <t>BG2BS000C1007</t>
  </si>
  <si>
    <t>42 48 40,24</t>
  </si>
  <si>
    <t>27 52 34,79</t>
  </si>
  <si>
    <t>2374 0063</t>
  </si>
  <si>
    <t>реконструкция и модернизация на ПСОВ Шабла и канализационна система на гр. Шабла</t>
  </si>
  <si>
    <t>74 ЯФГ</t>
  </si>
  <si>
    <t>феноли - 0,01, нефтопродукти - не се допускат</t>
  </si>
  <si>
    <t>43 32 46,97</t>
  </si>
  <si>
    <t>28 33 06,54</t>
  </si>
  <si>
    <t>145
177
155</t>
  </si>
  <si>
    <t>22.12.2017
06.12.2019
9.11.2023</t>
  </si>
  <si>
    <t>917
1411
25
54
11 ОФГ</t>
  </si>
  <si>
    <t>19.04.2012 
14.07.2014
12.04.2017
28.3.2023
23.1.2024</t>
  </si>
  <si>
    <t>2314 0052</t>
  </si>
  <si>
    <t>"ХЪС" ООД
"УАЙЪР ПРОДАКШЪН" ЕООД</t>
  </si>
  <si>
    <t>канализационна система на цех за производство на поцинкована тел със складове</t>
  </si>
  <si>
    <t>РИОСВ-ШУМЕН</t>
  </si>
  <si>
    <t xml:space="preserve">хром(шествалентен)-0,1; никел-0,5; цинк-2,0; цианиди(свободни)-0,2, арсен-0,1; желязо(общо)-3,5; живак-0,01; кадмий-0,1; мед-0,5; хром (общ)-0,5; олово-0,2; </t>
  </si>
  <si>
    <t>000093458</t>
  </si>
  <si>
    <t>2371 0110</t>
  </si>
  <si>
    <t>канализационна система на село Ветрино</t>
  </si>
  <si>
    <t>дере, приток на р. Златина</t>
  </si>
  <si>
    <t>екстрахируеми вещества-3, ПАВ-1,0</t>
  </si>
  <si>
    <t>43 18 23,9</t>
  </si>
  <si>
    <t>27 25 30,6</t>
  </si>
  <si>
    <t>РИОСВ-ВАРНА</t>
  </si>
  <si>
    <t>61
49</t>
  </si>
  <si>
    <t>30.4.2019
20.05.2024</t>
  </si>
  <si>
    <t>2374 0062</t>
  </si>
  <si>
    <t>Канализационна система "Белослав" (гр. Белослав, с. Разделна, с. Страшимирово)</t>
  </si>
  <si>
    <t>54
76</t>
  </si>
  <si>
    <t>19.6.2020
8.7.2024</t>
  </si>
  <si>
    <t>439
1526
87
105</t>
  </si>
  <si>
    <t>9.3.2009
27.1.2015
26.06.2019
22.08.2024</t>
  </si>
  <si>
    <t>"МЕГ 2016" ЕАД</t>
  </si>
  <si>
    <t>с. Каспичан</t>
  </si>
  <si>
    <t>205165431</t>
  </si>
  <si>
    <t>2374 0064</t>
  </si>
  <si>
    <t>канализационна система на колбасарски цех</t>
  </si>
  <si>
    <t xml:space="preserve">с. Златна нива </t>
  </si>
  <si>
    <t>43 22 35,219</t>
  </si>
  <si>
    <t>27 04 22,429</t>
  </si>
  <si>
    <t>1302
77
113</t>
  </si>
  <si>
    <t>28.2.2014
23.05.2019
11.9.2024</t>
  </si>
  <si>
    <t>311
109</t>
  </si>
  <si>
    <t>13.6.2022
4.9.2024</t>
  </si>
  <si>
    <t>1363
71
125</t>
  </si>
  <si>
    <t>22.5.2014
17.05.2019
1.10.2024</t>
  </si>
  <si>
    <t>1515
70
129</t>
  </si>
  <si>
    <t>19.1.2015
17.05.2019
8.10.2024</t>
  </si>
  <si>
    <t xml:space="preserve">2334 0005             </t>
  </si>
  <si>
    <t>"АСЯ ТРЕЙД" ООД</t>
  </si>
  <si>
    <t>2374 0065</t>
  </si>
  <si>
    <t>канализационна система на автомивка</t>
  </si>
  <si>
    <t>РИОСВ-БУРГАС</t>
  </si>
  <si>
    <t>140
160</t>
  </si>
  <si>
    <t>12.9.2019
22.11.2024</t>
  </si>
  <si>
    <t>10
4
11</t>
  </si>
  <si>
    <t>28.1.2016
14.01.2020
27.01.2025</t>
  </si>
  <si>
    <t>до въвеждане на обекта в експлоатаия</t>
  </si>
  <si>
    <t>1- Анионоактивни детергенти
Мед</t>
  </si>
  <si>
    <t>1439
1585
51
167
341
34</t>
  </si>
  <si>
    <t>3.9.2014
15.06.2015
14.05.2018
2.11.2021
6.7.2022
06.03.2025</t>
  </si>
  <si>
    <t>42 32 37,03</t>
  </si>
  <si>
    <t>27 35 10,7</t>
  </si>
  <si>
    <t>23
45</t>
  </si>
  <si>
    <t>30.3.2020
25.3.2025</t>
  </si>
  <si>
    <t>733
1024
12
7
70</t>
  </si>
  <si>
    <t>12.01.2011 
12.12.2012
05.02.2016
31.01.2020
25.04.2025</t>
  </si>
  <si>
    <t>22
74</t>
  </si>
  <si>
    <t>30.3.2020
2.5.2025</t>
  </si>
  <si>
    <t>ОБЩИНА СОЗОПОЛ</t>
  </si>
  <si>
    <t>2311 0034</t>
  </si>
  <si>
    <t>изграждане на канализационна мрежа и пречиствателна станция за отпадъчни води на с. Росен</t>
  </si>
  <si>
    <t>р. Мехмедженска (Росенска)</t>
  </si>
  <si>
    <t>анионактивни детергенти, ПАВ-1,0</t>
  </si>
  <si>
    <t>42 22 59</t>
  </si>
  <si>
    <t>27 34 5,4</t>
  </si>
  <si>
    <t>От датата на въвеждане в експлоатация на канализационната система</t>
  </si>
  <si>
    <t>29
90</t>
  </si>
  <si>
    <t>6.4.2020
6.6.2025</t>
  </si>
  <si>
    <t>78
92</t>
  </si>
  <si>
    <t>29.5.2019
17.6.2025</t>
  </si>
  <si>
    <t>"Индустриална зона Търговище" АД</t>
  </si>
  <si>
    <t>835014882</t>
  </si>
  <si>
    <t>2311 0035</t>
  </si>
  <si>
    <t>вътрешна канализационна система за битово-фекални отпадъчни води на площадката на Индустриален парк - Търговище</t>
  </si>
  <si>
    <t>0.04</t>
  </si>
  <si>
    <t>43 16 09,344</t>
  </si>
  <si>
    <t>26 36 15,725</t>
  </si>
  <si>
    <t>1584
51
341                         34</t>
  </si>
  <si>
    <t>10.6.2015
14.05.2018
6.7.2022  06.03.2025</t>
  </si>
  <si>
    <t>283
25</t>
  </si>
  <si>
    <t>15.4.2022
09.03.2026</t>
  </si>
  <si>
    <t>36
40</t>
  </si>
  <si>
    <t>21.4.2020
17.04.2026</t>
  </si>
  <si>
    <t>Почивна база</t>
  </si>
  <si>
    <t>1086
54
49</t>
  </si>
  <si>
    <t>3.4.2013
19.06.2020
15.05.2026</t>
  </si>
  <si>
    <t>912
44
50</t>
  </si>
  <si>
    <t>20.3.2012
20.05.2020
20.05.2026</t>
  </si>
  <si>
    <t>19
114
74</t>
  </si>
  <si>
    <t>2.3.2018
2.7.2021
23.06.2026</t>
  </si>
  <si>
    <t>"Рока България" АД</t>
  </si>
  <si>
    <t>2315 0008</t>
  </si>
  <si>
    <t>837066162</t>
  </si>
  <si>
    <t>канализационна система на площадка на завод за производство на санитарна керамика на "Рока България" АД - за точка на заустване № 1 - пречистени производствени води</t>
  </si>
  <si>
    <t>канализационна система на площадка на завод за производство на санитарна керамика на "Рока България" АД - за точка на заустване № 2 - пречистени битово-фекални води</t>
  </si>
  <si>
    <t>р. Каменица</t>
  </si>
  <si>
    <t>хлорни йони-300; метали (общо)-10</t>
  </si>
  <si>
    <t xml:space="preserve">екстрахируеми вещества-10, </t>
  </si>
  <si>
    <t>43 18 45,8</t>
  </si>
  <si>
    <t>27 09 02,5</t>
  </si>
  <si>
    <t>43 18 46,0</t>
  </si>
  <si>
    <t>27 09 02,7</t>
  </si>
  <si>
    <t>1120
72
82</t>
  </si>
  <si>
    <t>5.6.2013
14.7.2020
6.7.2026</t>
  </si>
  <si>
    <t>3
84</t>
  </si>
  <si>
    <t>9.1.2020
7.7.2024</t>
  </si>
  <si>
    <t>60
92</t>
  </si>
  <si>
    <t>26.6.2020
30.7.2026</t>
  </si>
  <si>
    <t>1267
43
96</t>
  </si>
  <si>
    <t>15.1.2014
18.05.2020
31.07.2026</t>
  </si>
  <si>
    <t>87
97</t>
  </si>
  <si>
    <t>26.6.2019
03.08.2026</t>
  </si>
  <si>
    <t>7
14
98</t>
  </si>
  <si>
    <t>25.1.2016
23.02.2020
04.08.2026</t>
  </si>
  <si>
    <t>2371 0112</t>
  </si>
  <si>
    <t>канализационна система на вилно селище в ПИ № 83404.14.69</t>
  </si>
  <si>
    <t>BG2SE900R1101</t>
  </si>
  <si>
    <t>"Алекс 98 06" ЕООД
"Макс 79" ЕООД</t>
  </si>
  <si>
    <t xml:space="preserve">гр. Долни чифлик
гр. Долни чифлик
</t>
  </si>
  <si>
    <t>204130986
204491755</t>
  </si>
  <si>
    <t>10,09</t>
  </si>
  <si>
    <t>анионактивни детергенти - 1, свободен активен хлор - 0,05</t>
  </si>
  <si>
    <r>
      <t>р. К</t>
    </r>
    <r>
      <rPr>
        <sz val="11"/>
        <rFont val="Calibri"/>
        <family val="2"/>
        <charset val="204"/>
      </rPr>
      <t>ь</t>
    </r>
    <r>
      <rPr>
        <sz val="11"/>
        <rFont val="Calibri"/>
        <family val="2"/>
        <charset val="204"/>
        <scheme val="minor"/>
      </rPr>
      <t>ошка</t>
    </r>
  </si>
  <si>
    <t>2314 0053</t>
  </si>
  <si>
    <t>ПСОВ на гр. Смядово</t>
  </si>
  <si>
    <t>6,0 - 9,0</t>
  </si>
  <si>
    <t>анионактивни детергенти, ПАВ-1,0
екстрахируеми вещества-3</t>
  </si>
  <si>
    <t>43 04 13,61227</t>
  </si>
  <si>
    <t>27 01 44,07181</t>
  </si>
  <si>
    <t>107 ОФГ</t>
  </si>
  <si>
    <t>И. Я. Д.</t>
  </si>
  <si>
    <t>И. С. И.</t>
  </si>
  <si>
    <t>В. Д. В.</t>
  </si>
  <si>
    <t>А. С. И.</t>
  </si>
  <si>
    <t>В. А. Б.</t>
  </si>
  <si>
    <t>Община Средец (титуляр)             "ВиК" ЕАД, гр. Бургас (ползвател)</t>
  </si>
  <si>
    <t>Община Белослав (титуляр)           "ВиК-Варна" ООД (ползвател)</t>
  </si>
  <si>
    <t>Община Каварна (титуляр)            "ВиК-Добрич" АД (ползвател)</t>
  </si>
  <si>
    <t>Община Малко Търново (титуляр) "ВиК" ЕАД, гр. Бургас (ползвател)</t>
  </si>
  <si>
    <t>Община Царево (титуляр)             "ВиК" ЕАД, гр. Бургас (ползвател)</t>
  </si>
  <si>
    <t>Община Бургас (титуляр)
"В и К" ЕАД (ползвател)</t>
  </si>
  <si>
    <t>Община Девня (титуляр)                     "В и К" ООД (ползвател)</t>
  </si>
  <si>
    <t>Община Поморие (титуляр)             ВиК ЕАД, Бургас (ползвател)</t>
  </si>
  <si>
    <t xml:space="preserve">Община Ветрино (титуляр)                  "В и К" ООД (ползвател)
</t>
  </si>
  <si>
    <t>Община Каспичан (титуляр)           "ВиК-Шумен" ООД (ползвател)</t>
  </si>
  <si>
    <t>Община Нови пазар (титуляр)       "ВиК-Шумен" ООД (ползвател)</t>
  </si>
  <si>
    <t>Община Шумен (титуляр)               "ВиК-Шумен" ООД (ползвател)</t>
  </si>
  <si>
    <t>Община Несебър (титуляр)            "ВиК" ЕАД, гр. Бургас (ползвател)</t>
  </si>
  <si>
    <t>Община Велики Преслав (титуляр) "ВиК-Шумен" ООД (ползвател)</t>
  </si>
  <si>
    <t xml:space="preserve">Община Камено </t>
  </si>
  <si>
    <t>Община Варна (титуляр)                "ВиК-Варна" ООД (ползвател)</t>
  </si>
  <si>
    <t>Община Созопол (титуляр)            "ВиК" ЕАД, гр. Бургас (ползвател)</t>
  </si>
  <si>
    <t>Община Руен (титуляр)                   "ВиК" ЕАД, гр. Бургас (ползвател)</t>
  </si>
  <si>
    <t>Община Бургас (титуляр)                "ВиК" ЕАД, гр. Бургас (ползвател)</t>
  </si>
  <si>
    <t>200980300</t>
  </si>
  <si>
    <t xml:space="preserve">Община Провадия (титуляр)          "ВиК-Варна" ООД (ползвател) </t>
  </si>
  <si>
    <t>Община Бяла (титуляр)                   "ВиК-Варна" ООД (ползвател)</t>
  </si>
  <si>
    <t xml:space="preserve">Община Руен           </t>
  </si>
  <si>
    <t>Община Дългопол (титуляр)
"ВиК" ООД (ползвател)</t>
  </si>
  <si>
    <r>
      <t xml:space="preserve">Община Айтос (титуляр)
</t>
    </r>
    <r>
      <rPr>
        <sz val="11"/>
        <color rgb="FFFF0000"/>
        <rFont val="Calibri"/>
        <family val="2"/>
        <charset val="204"/>
        <scheme val="minor"/>
      </rPr>
      <t xml:space="preserve"> Водоснабдяване и канализация" ЕАД, гр. Бургас (ползвател)</t>
    </r>
  </si>
  <si>
    <t>Община Приморско (титуляр)       "ВиК" ЕАД, гр. Бургас (ползвател)</t>
  </si>
  <si>
    <t>Община Долни чифлик (титуляр)   "ВиК" ООД (ползвател)</t>
  </si>
  <si>
    <t>Община Дългопол (титуляр)          "ВиК" ООД (ползвател)</t>
  </si>
  <si>
    <t>Община Карнобат (титуляр)            ВиК ЕАД, Бургас (ползвател)</t>
  </si>
  <si>
    <t>Община Айтос (титуляр)
 Водоснабдяване и канализация" ЕАД, гр. Бургас (ползвател)</t>
  </si>
  <si>
    <t>Община Балчик (титуляр)               "ВиК-Добрич" АД (ползвател)</t>
  </si>
  <si>
    <t>Община Сунгурларе (титуляр)       "ВиК" ЕАД, гр. Бургас (ползвател)</t>
  </si>
  <si>
    <t>Община Tърговище (титуляр)       "ВиК" ООД, гр. Търговище (ползвател)</t>
  </si>
  <si>
    <t xml:space="preserve">Община Върбица (титуляр и ползвател) </t>
  </si>
  <si>
    <t xml:space="preserve">Община Аврен </t>
  </si>
  <si>
    <t>Община Шабла (титуляр)               "ВиК-Добрич" АД (ползвател)</t>
  </si>
  <si>
    <t>Община Аврен (титуляр)               "ВиК" ООД, гр. Варна (ползвател)</t>
  </si>
  <si>
    <t xml:space="preserve">Община Несебър </t>
  </si>
  <si>
    <t>57                        102</t>
  </si>
  <si>
    <t>19.6.2020 18.08.2026</t>
  </si>
  <si>
    <t>43º 17' 30,3"
43º 17' 32,8"</t>
  </si>
  <si>
    <t>26º 57' 44,1"
26º 57' 36,3"</t>
  </si>
  <si>
    <t>26 37 01,708</t>
  </si>
  <si>
    <t>1291
85                        114</t>
  </si>
  <si>
    <t>12.2.2014
6.8.2020   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</si>
</sst>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7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FF"/>
      <name val="Calibri"/>
      <family val="2"/>
      <charset val="204"/>
      <scheme val="minor"/>
    </font>
    <font>
      <sz val="11"/>
      <color rgb="FFFFC000"/>
      <name val="Calibri"/>
      <family val="2"/>
      <charset val="204"/>
      <scheme val="minor"/>
    </font>
    <font>
      <sz val="11"/>
      <color rgb="FFD60093"/>
      <name val="Calibri"/>
      <family val="2"/>
      <charset val="204"/>
      <scheme val="minor"/>
    </font>
    <font>
      <sz val="11"/>
      <color rgb="FFFF99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color rgb="FFFF00FF"/>
      <name val="Calibri"/>
      <family val="2"/>
      <charset val="204"/>
      <scheme val="minor"/>
    </font>
    <font>
      <b/>
      <sz val="11"/>
      <color rgb="FFFFC000"/>
      <name val="Calibri"/>
      <family val="2"/>
      <charset val="204"/>
      <scheme val="minor"/>
    </font>
    <font>
      <b/>
      <sz val="11"/>
      <color rgb="FFD60093"/>
      <name val="Calibri"/>
      <family val="2"/>
      <charset val="204"/>
      <scheme val="minor"/>
    </font>
    <font>
      <b/>
      <sz val="11"/>
      <color rgb="FFFF99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color indexed="12"/>
      <name val="Monotype Corsiva"/>
      <family val="4"/>
      <charset val="204"/>
    </font>
    <font>
      <sz val="11"/>
      <color indexed="8"/>
      <name val="Blackadder ITC"/>
      <family val="5"/>
    </font>
    <font>
      <sz val="11"/>
      <color indexed="8"/>
      <name val="Monotype Corsiva"/>
      <family val="4"/>
      <charset val="204"/>
    </font>
    <font>
      <sz val="14"/>
      <color indexed="8"/>
      <name val="Monotype Corsiva"/>
      <family val="4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charset val="204"/>
    </font>
    <font>
      <sz val="10"/>
      <color rgb="FFFF0000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9"/>
      <name val="Calibri"/>
      <family val="2"/>
      <charset val="204"/>
      <scheme val="minor"/>
    </font>
    <font>
      <b/>
      <sz val="11"/>
      <color theme="9"/>
      <name val="Calibri"/>
      <family val="2"/>
      <charset val="204"/>
      <scheme val="minor"/>
    </font>
    <font>
      <sz val="11"/>
      <color theme="9" tint="-0.499984740745262"/>
      <name val="Calibri"/>
      <family val="2"/>
      <charset val="204"/>
      <scheme val="minor"/>
    </font>
    <font>
      <b/>
      <sz val="11"/>
      <color theme="9" tint="-0.499984740745262"/>
      <name val="Calibri"/>
      <family val="2"/>
      <charset val="204"/>
      <scheme val="minor"/>
    </font>
    <font>
      <sz val="11"/>
      <color rgb="FFC00000"/>
      <name val="Calibri"/>
      <family val="2"/>
      <charset val="204"/>
      <scheme val="minor"/>
    </font>
    <font>
      <sz val="11"/>
      <name val="Calibri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2" fillId="0" borderId="0"/>
  </cellStyleXfs>
  <cellXfs count="355">
    <xf numFmtId="0" fontId="0" fillId="0" borderId="0" xfId="0"/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6" fillId="5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49" fontId="0" fillId="3" borderId="1" xfId="0" applyNumberFormat="1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14" fontId="0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center" vertical="center" wrapText="1"/>
    </xf>
    <xf numFmtId="49" fontId="19" fillId="3" borderId="1" xfId="0" applyNumberFormat="1" applyFont="1" applyFill="1" applyBorder="1" applyAlignment="1">
      <alignment horizontal="center" vertical="center" wrapText="1"/>
    </xf>
    <xf numFmtId="14" fontId="13" fillId="3" borderId="1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49" fontId="11" fillId="4" borderId="1" xfId="0" applyNumberFormat="1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49" fontId="14" fillId="4" borderId="1" xfId="0" applyNumberFormat="1" applyFont="1" applyFill="1" applyBorder="1" applyAlignment="1">
      <alignment horizontal="center" vertical="center" wrapText="1"/>
    </xf>
    <xf numFmtId="49" fontId="20" fillId="4" borderId="1" xfId="0" applyNumberFormat="1" applyFont="1" applyFill="1" applyBorder="1" applyAlignment="1">
      <alignment horizontal="center" vertical="center" wrapText="1"/>
    </xf>
    <xf numFmtId="14" fontId="14" fillId="4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49" fontId="21" fillId="3" borderId="1" xfId="0" applyNumberFormat="1" applyFont="1" applyFill="1" applyBorder="1" applyAlignment="1">
      <alignment horizontal="center" vertical="center" wrapText="1"/>
    </xf>
    <xf numFmtId="14" fontId="15" fillId="3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14" fontId="17" fillId="3" borderId="1" xfId="0" applyNumberFormat="1" applyFont="1" applyFill="1" applyBorder="1" applyAlignment="1">
      <alignment horizontal="center" vertical="center" wrapText="1"/>
    </xf>
    <xf numFmtId="14" fontId="23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14" fontId="23" fillId="0" borderId="1" xfId="0" applyNumberFormat="1" applyFont="1" applyBorder="1" applyAlignment="1">
      <alignment horizontal="center" vertical="center" wrapText="1"/>
    </xf>
    <xf numFmtId="14" fontId="23" fillId="4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8" fillId="2" borderId="1" xfId="0" applyNumberFormat="1" applyFont="1" applyFill="1" applyBorder="1" applyAlignment="1">
      <alignment horizontal="center" vertical="center" wrapText="1"/>
    </xf>
    <xf numFmtId="0" fontId="0" fillId="3" borderId="1" xfId="0" applyNumberFormat="1" applyFont="1" applyFill="1" applyBorder="1" applyAlignment="1">
      <alignment horizontal="center" vertical="center" wrapText="1"/>
    </xf>
    <xf numFmtId="0" fontId="17" fillId="3" borderId="1" xfId="0" applyNumberFormat="1" applyFont="1" applyFill="1" applyBorder="1" applyAlignment="1">
      <alignment horizontal="center" vertical="center" wrapText="1"/>
    </xf>
    <xf numFmtId="0" fontId="13" fillId="3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0" fontId="10" fillId="4" borderId="1" xfId="0" applyNumberFormat="1" applyFont="1" applyFill="1" applyBorder="1" applyAlignment="1">
      <alignment horizontal="center" vertical="center" wrapText="1"/>
    </xf>
    <xf numFmtId="0" fontId="23" fillId="0" borderId="1" xfId="0" applyNumberFormat="1" applyFont="1" applyBorder="1" applyAlignment="1">
      <alignment horizontal="center" vertical="center" wrapText="1"/>
    </xf>
    <xf numFmtId="0" fontId="14" fillId="4" borderId="1" xfId="0" applyNumberFormat="1" applyFont="1" applyFill="1" applyBorder="1" applyAlignment="1">
      <alignment horizontal="center" vertical="center" wrapText="1"/>
    </xf>
    <xf numFmtId="0" fontId="15" fillId="3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23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49" fontId="10" fillId="7" borderId="5" xfId="0" applyNumberFormat="1" applyFont="1" applyFill="1" applyBorder="1" applyAlignment="1" applyProtection="1">
      <alignment horizontal="center" vertical="center" wrapText="1"/>
    </xf>
    <xf numFmtId="14" fontId="10" fillId="7" borderId="1" xfId="0" applyNumberFormat="1" applyFont="1" applyFill="1" applyBorder="1" applyAlignment="1" applyProtection="1">
      <alignment horizontal="center" vertical="center" wrapText="1"/>
    </xf>
    <xf numFmtId="49" fontId="10" fillId="8" borderId="1" xfId="0" applyNumberFormat="1" applyFont="1" applyFill="1" applyBorder="1" applyAlignment="1" applyProtection="1">
      <alignment horizontal="center" vertical="center" wrapText="1"/>
    </xf>
    <xf numFmtId="14" fontId="10" fillId="8" borderId="1" xfId="0" applyNumberFormat="1" applyFont="1" applyFill="1" applyBorder="1" applyAlignment="1" applyProtection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49" fontId="16" fillId="5" borderId="1" xfId="0" applyNumberFormat="1" applyFont="1" applyFill="1" applyBorder="1" applyAlignment="1">
      <alignment horizontal="center" vertical="center" wrapText="1"/>
    </xf>
    <xf numFmtId="49" fontId="22" fillId="5" borderId="1" xfId="0" applyNumberFormat="1" applyFont="1" applyFill="1" applyBorder="1" applyAlignment="1">
      <alignment horizontal="center" vertical="center" wrapText="1"/>
    </xf>
    <xf numFmtId="14" fontId="16" fillId="5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 wrapText="1"/>
    </xf>
    <xf numFmtId="14" fontId="19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5" borderId="1" xfId="0" applyNumberFormat="1" applyFont="1" applyFill="1" applyBorder="1" applyAlignment="1">
      <alignment horizontal="center" vertical="center" wrapText="1"/>
    </xf>
    <xf numFmtId="0" fontId="16" fillId="5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49" fontId="10" fillId="6" borderId="1" xfId="0" applyNumberFormat="1" applyFont="1" applyFill="1" applyBorder="1" applyAlignment="1">
      <alignment horizontal="center" vertical="center" wrapText="1"/>
    </xf>
    <xf numFmtId="49" fontId="11" fillId="6" borderId="1" xfId="0" applyNumberFormat="1" applyFont="1" applyFill="1" applyBorder="1" applyAlignment="1">
      <alignment horizontal="center" vertical="center" wrapText="1"/>
    </xf>
    <xf numFmtId="14" fontId="10" fillId="6" borderId="1" xfId="0" applyNumberFormat="1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14" fontId="23" fillId="6" borderId="1" xfId="0" applyNumberFormat="1" applyFont="1" applyFill="1" applyBorder="1" applyAlignment="1">
      <alignment horizontal="center" vertical="center" wrapText="1"/>
    </xf>
    <xf numFmtId="14" fontId="10" fillId="0" borderId="5" xfId="0" applyNumberFormat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 shrinkToFit="1"/>
    </xf>
    <xf numFmtId="0" fontId="13" fillId="3" borderId="1" xfId="0" applyFont="1" applyFill="1" applyBorder="1" applyAlignment="1">
      <alignment horizontal="center" vertical="center" wrapText="1" shrinkToFit="1"/>
    </xf>
    <xf numFmtId="0" fontId="13" fillId="3" borderId="3" xfId="0" applyFont="1" applyFill="1" applyBorder="1" applyAlignment="1">
      <alignment horizontal="center" vertical="center" wrapText="1"/>
    </xf>
    <xf numFmtId="49" fontId="13" fillId="3" borderId="3" xfId="0" applyNumberFormat="1" applyFont="1" applyFill="1" applyBorder="1" applyAlignment="1">
      <alignment horizontal="center" vertical="center" wrapText="1"/>
    </xf>
    <xf numFmtId="49" fontId="19" fillId="3" borderId="3" xfId="0" applyNumberFormat="1" applyFont="1" applyFill="1" applyBorder="1" applyAlignment="1">
      <alignment horizontal="center" vertical="center" wrapText="1"/>
    </xf>
    <xf numFmtId="14" fontId="13" fillId="3" borderId="3" xfId="0" applyNumberFormat="1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3" fontId="13" fillId="3" borderId="1" xfId="0" applyNumberFormat="1" applyFont="1" applyFill="1" applyBorder="1" applyAlignment="1">
      <alignment horizontal="center" vertical="center" wrapText="1"/>
    </xf>
    <xf numFmtId="0" fontId="24" fillId="0" borderId="1" xfId="0" applyNumberFormat="1" applyFont="1" applyBorder="1" applyAlignment="1">
      <alignment horizontal="center" vertical="center" wrapText="1"/>
    </xf>
    <xf numFmtId="14" fontId="25" fillId="0" borderId="1" xfId="0" applyNumberFormat="1" applyFont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16" fontId="10" fillId="0" borderId="1" xfId="0" applyNumberFormat="1" applyFont="1" applyBorder="1" applyAlignment="1">
      <alignment horizontal="center" vertical="center" wrapText="1"/>
    </xf>
    <xf numFmtId="0" fontId="13" fillId="3" borderId="3" xfId="0" applyNumberFormat="1" applyFont="1" applyFill="1" applyBorder="1" applyAlignment="1">
      <alignment horizontal="center" vertical="center" wrapText="1"/>
    </xf>
    <xf numFmtId="16" fontId="13" fillId="3" borderId="3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 shrinkToFit="1"/>
    </xf>
    <xf numFmtId="0" fontId="26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0" fillId="0" borderId="0" xfId="0" applyProtection="1"/>
    <xf numFmtId="0" fontId="28" fillId="0" borderId="1" xfId="0" applyFont="1" applyBorder="1" applyAlignment="1" applyProtection="1">
      <alignment horizontal="center"/>
    </xf>
    <xf numFmtId="0" fontId="29" fillId="0" borderId="0" xfId="0" applyFont="1" applyAlignment="1" applyProtection="1">
      <alignment horizontal="center"/>
    </xf>
    <xf numFmtId="0" fontId="30" fillId="0" borderId="3" xfId="0" applyFont="1" applyFill="1" applyBorder="1" applyAlignment="1" applyProtection="1">
      <alignment horizontal="right"/>
    </xf>
    <xf numFmtId="0" fontId="31" fillId="0" borderId="0" xfId="0" applyFont="1" applyAlignment="1" applyProtection="1">
      <alignment horizontal="left"/>
    </xf>
    <xf numFmtId="0" fontId="30" fillId="0" borderId="1" xfId="0" applyFont="1" applyFill="1" applyBorder="1" applyAlignment="1" applyProtection="1">
      <alignment horizontal="right"/>
    </xf>
    <xf numFmtId="0" fontId="30" fillId="0" borderId="1" xfId="0" applyFont="1" applyBorder="1" applyAlignment="1" applyProtection="1">
      <alignment horizontal="right"/>
    </xf>
    <xf numFmtId="0" fontId="31" fillId="0" borderId="2" xfId="0" applyFont="1" applyBorder="1" applyAlignment="1" applyProtection="1"/>
    <xf numFmtId="0" fontId="31" fillId="0" borderId="0" xfId="0" applyFont="1" applyAlignment="1" applyProtection="1"/>
    <xf numFmtId="0" fontId="32" fillId="12" borderId="23" xfId="0" applyFont="1" applyFill="1" applyBorder="1" applyAlignment="1" applyProtection="1">
      <alignment horizontal="center" vertical="center"/>
    </xf>
    <xf numFmtId="0" fontId="32" fillId="12" borderId="1" xfId="0" applyFont="1" applyFill="1" applyBorder="1" applyAlignment="1" applyProtection="1">
      <alignment horizontal="center" vertical="center"/>
    </xf>
    <xf numFmtId="0" fontId="32" fillId="12" borderId="24" xfId="0" applyFont="1" applyFill="1" applyBorder="1" applyAlignment="1" applyProtection="1">
      <alignment horizontal="center" vertical="center"/>
    </xf>
    <xf numFmtId="0" fontId="32" fillId="13" borderId="23" xfId="0" applyFont="1" applyFill="1" applyBorder="1" applyAlignment="1" applyProtection="1">
      <alignment horizontal="center" vertical="center"/>
    </xf>
    <xf numFmtId="0" fontId="32" fillId="11" borderId="22" xfId="0" applyFont="1" applyFill="1" applyBorder="1" applyAlignment="1" applyProtection="1">
      <alignment horizontal="center" vertical="center" wrapText="1"/>
    </xf>
    <xf numFmtId="0" fontId="0" fillId="12" borderId="23" xfId="0" applyNumberFormat="1" applyFill="1" applyBorder="1" applyAlignment="1" applyProtection="1">
      <alignment horizontal="center" vertical="center"/>
      <protection locked="0"/>
    </xf>
    <xf numFmtId="0" fontId="0" fillId="12" borderId="1" xfId="0" applyNumberFormat="1" applyFill="1" applyBorder="1" applyAlignment="1" applyProtection="1">
      <alignment horizontal="center" vertical="center"/>
      <protection locked="0"/>
    </xf>
    <xf numFmtId="0" fontId="32" fillId="12" borderId="1" xfId="0" applyNumberFormat="1" applyFont="1" applyFill="1" applyBorder="1" applyAlignment="1" applyProtection="1">
      <alignment horizontal="center" vertical="center"/>
      <protection locked="0"/>
    </xf>
    <xf numFmtId="0" fontId="0" fillId="12" borderId="24" xfId="0" applyNumberFormat="1" applyFill="1" applyBorder="1" applyAlignment="1" applyProtection="1">
      <alignment horizontal="center" vertical="center"/>
      <protection locked="0"/>
    </xf>
    <xf numFmtId="0" fontId="0" fillId="13" borderId="23" xfId="0" applyNumberFormat="1" applyFill="1" applyBorder="1" applyAlignment="1" applyProtection="1">
      <alignment horizontal="center" vertical="center"/>
      <protection locked="0"/>
    </xf>
    <xf numFmtId="0" fontId="33" fillId="0" borderId="1" xfId="0" applyFont="1" applyBorder="1" applyAlignment="1" applyProtection="1">
      <alignment horizontal="center" vertical="center"/>
    </xf>
    <xf numFmtId="0" fontId="34" fillId="14" borderId="1" xfId="0" applyFont="1" applyFill="1" applyBorder="1" applyAlignment="1" applyProtection="1">
      <alignment horizontal="center" vertical="center"/>
    </xf>
    <xf numFmtId="0" fontId="0" fillId="14" borderId="1" xfId="0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14" borderId="1" xfId="0" applyFill="1" applyBorder="1" applyProtection="1"/>
    <xf numFmtId="0" fontId="0" fillId="0" borderId="1" xfId="0" applyFill="1" applyBorder="1" applyAlignment="1" applyProtection="1">
      <alignment horizontal="center" vertical="center" wrapText="1"/>
    </xf>
    <xf numFmtId="0" fontId="32" fillId="16" borderId="17" xfId="0" applyFont="1" applyFill="1" applyBorder="1" applyAlignment="1" applyProtection="1">
      <alignment horizontal="center" vertical="center"/>
    </xf>
    <xf numFmtId="14" fontId="0" fillId="15" borderId="18" xfId="0" applyNumberFormat="1" applyFill="1" applyBorder="1" applyAlignment="1" applyProtection="1">
      <alignment horizontal="center" vertical="center"/>
      <protection locked="0"/>
    </xf>
    <xf numFmtId="0" fontId="32" fillId="16" borderId="18" xfId="0" applyFont="1" applyFill="1" applyBorder="1" applyAlignment="1" applyProtection="1">
      <alignment horizontal="center" vertical="center"/>
    </xf>
    <xf numFmtId="0" fontId="32" fillId="13" borderId="1" xfId="0" applyFont="1" applyFill="1" applyBorder="1" applyAlignment="1" applyProtection="1">
      <alignment horizontal="center" vertical="center"/>
    </xf>
    <xf numFmtId="0" fontId="32" fillId="13" borderId="24" xfId="0" applyFont="1" applyFill="1" applyBorder="1" applyAlignment="1" applyProtection="1">
      <alignment horizontal="center" vertical="center"/>
    </xf>
    <xf numFmtId="0" fontId="32" fillId="16" borderId="25" xfId="0" applyFont="1" applyFill="1" applyBorder="1" applyAlignment="1" applyProtection="1">
      <alignment horizontal="center" vertical="center"/>
    </xf>
    <xf numFmtId="0" fontId="32" fillId="16" borderId="11" xfId="0" applyFont="1" applyFill="1" applyBorder="1" applyAlignment="1" applyProtection="1">
      <alignment horizontal="center" vertical="center"/>
    </xf>
    <xf numFmtId="0" fontId="32" fillId="16" borderId="2" xfId="0" applyFont="1" applyFill="1" applyBorder="1" applyAlignment="1" applyProtection="1">
      <alignment horizontal="center" vertical="center"/>
    </xf>
    <xf numFmtId="0" fontId="0" fillId="13" borderId="1" xfId="0" applyNumberFormat="1" applyFill="1" applyBorder="1" applyAlignment="1" applyProtection="1">
      <alignment horizontal="center" vertical="center"/>
      <protection locked="0"/>
    </xf>
    <xf numFmtId="0" fontId="32" fillId="13" borderId="1" xfId="0" applyNumberFormat="1" applyFont="1" applyFill="1" applyBorder="1" applyAlignment="1" applyProtection="1">
      <alignment horizontal="center" vertical="center"/>
      <protection locked="0"/>
    </xf>
    <xf numFmtId="0" fontId="0" fillId="13" borderId="24" xfId="0" applyNumberFormat="1" applyFill="1" applyBorder="1" applyAlignment="1" applyProtection="1">
      <alignment horizontal="center" vertical="center"/>
      <protection locked="0"/>
    </xf>
    <xf numFmtId="0" fontId="0" fillId="16" borderId="23" xfId="0" applyNumberFormat="1" applyFill="1" applyBorder="1" applyAlignment="1" applyProtection="1">
      <alignment horizontal="center" vertical="center"/>
      <protection locked="0"/>
    </xf>
    <xf numFmtId="1" fontId="0" fillId="16" borderId="1" xfId="0" applyNumberFormat="1" applyFill="1" applyBorder="1" applyAlignment="1" applyProtection="1">
      <alignment horizontal="center" vertical="center"/>
      <protection locked="0"/>
    </xf>
    <xf numFmtId="1" fontId="0" fillId="16" borderId="4" xfId="0" applyNumberFormat="1" applyFill="1" applyBorder="1" applyAlignment="1" applyProtection="1">
      <alignment horizontal="center" vertical="center"/>
      <protection locked="0"/>
    </xf>
    <xf numFmtId="0" fontId="0" fillId="16" borderId="1" xfId="0" applyNumberFormat="1" applyFill="1" applyBorder="1" applyAlignment="1" applyProtection="1">
      <alignment horizontal="center" vertical="center"/>
      <protection locked="0"/>
    </xf>
    <xf numFmtId="0" fontId="32" fillId="16" borderId="26" xfId="0" applyFont="1" applyFill="1" applyBorder="1" applyAlignment="1" applyProtection="1">
      <alignment horizontal="center" vertical="center"/>
    </xf>
    <xf numFmtId="0" fontId="0" fillId="16" borderId="24" xfId="0" applyNumberFormat="1" applyFill="1" applyBorder="1" applyAlignment="1" applyProtection="1">
      <alignment horizontal="center" vertical="center"/>
      <protection locked="0"/>
    </xf>
    <xf numFmtId="14" fontId="38" fillId="0" borderId="1" xfId="0" applyNumberFormat="1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14" fontId="40" fillId="0" borderId="1" xfId="0" applyNumberFormat="1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49" fontId="41" fillId="0" borderId="1" xfId="0" applyNumberFormat="1" applyFont="1" applyBorder="1" applyAlignment="1">
      <alignment horizontal="center" vertical="center" wrapText="1"/>
    </xf>
    <xf numFmtId="49" fontId="42" fillId="0" borderId="1" xfId="0" applyNumberFormat="1" applyFont="1" applyBorder="1" applyAlignment="1">
      <alignment horizontal="center" vertical="center" wrapText="1"/>
    </xf>
    <xf numFmtId="14" fontId="41" fillId="0" borderId="1" xfId="0" applyNumberFormat="1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1" fillId="0" borderId="1" xfId="0" applyNumberFormat="1" applyFont="1" applyBorder="1" applyAlignment="1">
      <alignment horizontal="center" vertical="center" wrapText="1"/>
    </xf>
    <xf numFmtId="14" fontId="41" fillId="0" borderId="1" xfId="0" applyNumberFormat="1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49" fontId="41" fillId="0" borderId="1" xfId="0" applyNumberFormat="1" applyFont="1" applyFill="1" applyBorder="1" applyAlignment="1">
      <alignment horizontal="center" vertical="center" wrapText="1"/>
    </xf>
    <xf numFmtId="49" fontId="42" fillId="0" borderId="1" xfId="0" applyNumberFormat="1" applyFont="1" applyFill="1" applyBorder="1" applyAlignment="1">
      <alignment horizontal="center" vertical="center" wrapText="1"/>
    </xf>
    <xf numFmtId="0" fontId="41" fillId="0" borderId="1" xfId="0" applyNumberFormat="1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 wrapText="1"/>
    </xf>
    <xf numFmtId="0" fontId="41" fillId="6" borderId="1" xfId="0" applyFont="1" applyFill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 shrinkToFit="1"/>
    </xf>
    <xf numFmtId="3" fontId="41" fillId="0" borderId="1" xfId="0" applyNumberFormat="1" applyFont="1" applyBorder="1" applyAlignment="1">
      <alignment horizontal="center" vertical="center" wrapText="1"/>
    </xf>
    <xf numFmtId="49" fontId="43" fillId="4" borderId="1" xfId="0" applyNumberFormat="1" applyFont="1" applyFill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3" fillId="4" borderId="1" xfId="0" applyFont="1" applyFill="1" applyBorder="1" applyAlignment="1">
      <alignment horizontal="center" vertical="center" wrapText="1"/>
    </xf>
    <xf numFmtId="49" fontId="44" fillId="4" borderId="1" xfId="0" applyNumberFormat="1" applyFont="1" applyFill="1" applyBorder="1" applyAlignment="1">
      <alignment horizontal="center" vertical="center" wrapText="1"/>
    </xf>
    <xf numFmtId="14" fontId="43" fillId="4" borderId="1" xfId="0" applyNumberFormat="1" applyFont="1" applyFill="1" applyBorder="1" applyAlignment="1">
      <alignment horizontal="center" vertical="center" wrapText="1"/>
    </xf>
    <xf numFmtId="3" fontId="43" fillId="4" borderId="1" xfId="0" applyNumberFormat="1" applyFont="1" applyFill="1" applyBorder="1" applyAlignment="1">
      <alignment horizontal="center" vertical="center" wrapText="1"/>
    </xf>
    <xf numFmtId="0" fontId="44" fillId="4" borderId="1" xfId="0" applyFont="1" applyFill="1" applyBorder="1" applyAlignment="1">
      <alignment horizontal="center" vertical="center" wrapText="1"/>
    </xf>
    <xf numFmtId="0" fontId="43" fillId="4" borderId="1" xfId="0" applyNumberFormat="1" applyFont="1" applyFill="1" applyBorder="1" applyAlignment="1">
      <alignment horizontal="center" vertical="center" wrapText="1"/>
    </xf>
    <xf numFmtId="0" fontId="43" fillId="4" borderId="1" xfId="0" applyFont="1" applyFill="1" applyBorder="1" applyAlignment="1">
      <alignment horizontal="center" vertical="center" wrapText="1" shrinkToFit="1"/>
    </xf>
    <xf numFmtId="0" fontId="43" fillId="4" borderId="0" xfId="0" applyFont="1" applyFill="1" applyAlignment="1">
      <alignment horizontal="center" vertical="center" wrapText="1"/>
    </xf>
    <xf numFmtId="16" fontId="41" fillId="0" borderId="1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4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49" fontId="16" fillId="4" borderId="1" xfId="0" applyNumberFormat="1" applyFont="1" applyFill="1" applyBorder="1" applyAlignment="1">
      <alignment horizontal="center" vertical="center" wrapText="1"/>
    </xf>
    <xf numFmtId="49" fontId="22" fillId="4" borderId="1" xfId="0" applyNumberFormat="1" applyFont="1" applyFill="1" applyBorder="1" applyAlignment="1">
      <alignment horizontal="center" vertical="center" wrapText="1"/>
    </xf>
    <xf numFmtId="14" fontId="16" fillId="4" borderId="1" xfId="0" applyNumberFormat="1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16" fillId="4" borderId="1" xfId="0" applyNumberFormat="1" applyFont="1" applyFill="1" applyBorder="1" applyAlignment="1">
      <alignment horizontal="center" vertical="center" wrapText="1"/>
    </xf>
    <xf numFmtId="0" fontId="16" fillId="4" borderId="0" xfId="0" applyFont="1" applyFill="1" applyAlignment="1">
      <alignment horizontal="center" vertical="center" wrapText="1"/>
    </xf>
    <xf numFmtId="49" fontId="22" fillId="6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" fontId="10" fillId="3" borderId="1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49" fontId="10" fillId="3" borderId="2" xfId="0" applyNumberFormat="1" applyFont="1" applyFill="1" applyBorder="1" applyAlignment="1">
      <alignment horizontal="center" vertical="center" wrapText="1"/>
    </xf>
    <xf numFmtId="49" fontId="11" fillId="3" borderId="2" xfId="0" applyNumberFormat="1" applyFont="1" applyFill="1" applyBorder="1" applyAlignment="1">
      <alignment horizontal="center" vertical="center" wrapText="1"/>
    </xf>
    <xf numFmtId="14" fontId="10" fillId="3" borderId="2" xfId="0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0" fillId="3" borderId="2" xfId="0" applyNumberFormat="1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 shrinkToFit="1"/>
    </xf>
    <xf numFmtId="0" fontId="16" fillId="0" borderId="0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49" fontId="12" fillId="5" borderId="1" xfId="0" applyNumberFormat="1" applyFont="1" applyFill="1" applyBorder="1" applyAlignment="1">
      <alignment horizontal="center" vertical="center" wrapText="1"/>
    </xf>
    <xf numFmtId="14" fontId="4" fillId="5" borderId="1" xfId="0" applyNumberFormat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4" fillId="5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12" fillId="6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23" fillId="5" borderId="1" xfId="0" applyNumberFormat="1" applyFont="1" applyFill="1" applyBorder="1" applyAlignment="1">
      <alignment horizontal="center" vertical="center" wrapText="1"/>
    </xf>
    <xf numFmtId="14" fontId="1" fillId="5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49" fontId="20" fillId="3" borderId="1" xfId="0" applyNumberFormat="1" applyFont="1" applyFill="1" applyBorder="1" applyAlignment="1">
      <alignment horizontal="center" vertical="center" wrapText="1"/>
    </xf>
    <xf numFmtId="14" fontId="14" fillId="3" borderId="1" xfId="0" applyNumberFormat="1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4" fillId="3" borderId="1" xfId="0" applyNumberFormat="1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14" fontId="0" fillId="15" borderId="18" xfId="0" applyNumberFormat="1" applyFill="1" applyBorder="1" applyAlignment="1" applyProtection="1">
      <alignment horizontal="center" vertical="center"/>
      <protection locked="0"/>
    </xf>
    <xf numFmtId="14" fontId="0" fillId="15" borderId="21" xfId="0" applyNumberFormat="1" applyFill="1" applyBorder="1" applyAlignment="1" applyProtection="1">
      <alignment horizontal="center" vertical="center"/>
      <protection locked="0"/>
    </xf>
    <xf numFmtId="0" fontId="0" fillId="11" borderId="16" xfId="0" applyFill="1" applyBorder="1" applyAlignment="1" applyProtection="1">
      <alignment horizontal="center" vertical="center"/>
    </xf>
    <xf numFmtId="0" fontId="0" fillId="11" borderId="22" xfId="0" applyFill="1" applyBorder="1" applyAlignment="1" applyProtection="1">
      <alignment horizontal="center" vertical="center"/>
    </xf>
    <xf numFmtId="0" fontId="31" fillId="9" borderId="1" xfId="0" applyFont="1" applyFill="1" applyBorder="1" applyAlignment="1" applyProtection="1">
      <alignment horizontal="left"/>
    </xf>
    <xf numFmtId="0" fontId="31" fillId="10" borderId="1" xfId="0" applyFont="1" applyFill="1" applyBorder="1" applyAlignment="1" applyProtection="1">
      <alignment horizontal="left"/>
    </xf>
    <xf numFmtId="0" fontId="0" fillId="0" borderId="1" xfId="0" applyBorder="1" applyAlignment="1" applyProtection="1"/>
    <xf numFmtId="0" fontId="32" fillId="12" borderId="17" xfId="0" applyFont="1" applyFill="1" applyBorder="1" applyAlignment="1" applyProtection="1">
      <alignment horizontal="center" vertical="center"/>
    </xf>
    <xf numFmtId="0" fontId="32" fillId="12" borderId="18" xfId="0" applyFont="1" applyFill="1" applyBorder="1" applyAlignment="1" applyProtection="1">
      <alignment horizontal="center" vertical="center"/>
    </xf>
    <xf numFmtId="0" fontId="32" fillId="12" borderId="19" xfId="0" applyFont="1" applyFill="1" applyBorder="1" applyAlignment="1" applyProtection="1">
      <alignment horizontal="center" vertical="center"/>
    </xf>
    <xf numFmtId="14" fontId="0" fillId="12" borderId="20" xfId="0" applyNumberFormat="1" applyFill="1" applyBorder="1" applyAlignment="1" applyProtection="1">
      <alignment horizontal="center" vertical="center"/>
    </xf>
    <xf numFmtId="14" fontId="0" fillId="12" borderId="21" xfId="0" applyNumberFormat="1" applyFill="1" applyBorder="1" applyAlignment="1" applyProtection="1">
      <alignment horizontal="center" vertical="center"/>
    </xf>
    <xf numFmtId="0" fontId="32" fillId="13" borderId="17" xfId="0" applyFont="1" applyFill="1" applyBorder="1" applyAlignment="1" applyProtection="1">
      <alignment horizontal="center" vertical="center"/>
    </xf>
    <xf numFmtId="0" fontId="32" fillId="13" borderId="18" xfId="0" applyFont="1" applyFill="1" applyBorder="1" applyAlignment="1" applyProtection="1">
      <alignment horizontal="center" vertical="center"/>
    </xf>
    <xf numFmtId="0" fontId="32" fillId="13" borderId="19" xfId="0" applyFont="1" applyFill="1" applyBorder="1" applyAlignment="1" applyProtection="1">
      <alignment horizontal="center" vertical="center"/>
    </xf>
    <xf numFmtId="14" fontId="0" fillId="15" borderId="20" xfId="0" applyNumberFormat="1" applyFill="1" applyBorder="1" applyAlignment="1" applyProtection="1">
      <alignment horizontal="center" vertical="center"/>
      <protection locked="0"/>
    </xf>
    <xf numFmtId="0" fontId="23" fillId="0" borderId="4" xfId="0" applyFont="1" applyFill="1" applyBorder="1" applyAlignment="1" applyProtection="1">
      <alignment horizontal="center" vertical="center" wrapText="1"/>
    </xf>
    <xf numFmtId="0" fontId="23" fillId="0" borderId="5" xfId="0" applyFont="1" applyFill="1" applyBorder="1" applyAlignment="1" applyProtection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49" fontId="18" fillId="2" borderId="3" xfId="0" applyNumberFormat="1" applyFont="1" applyFill="1" applyBorder="1" applyAlignment="1">
      <alignment horizontal="center" vertical="center" wrapText="1"/>
    </xf>
    <xf numFmtId="49" fontId="18" fillId="2" borderId="8" xfId="0" applyNumberFormat="1" applyFont="1" applyFill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horizontal="center" vertical="center" wrapText="1"/>
    </xf>
    <xf numFmtId="49" fontId="18" fillId="2" borderId="6" xfId="0" applyNumberFormat="1" applyFont="1" applyFill="1" applyBorder="1" applyAlignment="1">
      <alignment horizontal="center" vertical="center" wrapText="1"/>
    </xf>
    <xf numFmtId="49" fontId="18" fillId="2" borderId="9" xfId="0" applyNumberFormat="1" applyFont="1" applyFill="1" applyBorder="1" applyAlignment="1">
      <alignment horizontal="center" vertical="center" wrapText="1"/>
    </xf>
    <xf numFmtId="49" fontId="18" fillId="2" borderId="12" xfId="0" applyNumberFormat="1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9900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17</xdr:row>
          <xdr:rowOff>38100</xdr:rowOff>
        </xdr:from>
        <xdr:to>
          <xdr:col>9</xdr:col>
          <xdr:colOff>1009650</xdr:colOff>
          <xdr:row>19</xdr:row>
          <xdr:rowOff>85725</xdr:rowOff>
        </xdr:to>
        <xdr:sp macro="" textlink="">
          <xdr:nvSpPr>
            <xdr:cNvPr id="6145" name="CommandButton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3:Q32"/>
  <sheetViews>
    <sheetView topLeftCell="A13" workbookViewId="0">
      <selection activeCell="D33" sqref="D33"/>
    </sheetView>
  </sheetViews>
  <sheetFormatPr defaultColWidth="8.85546875" defaultRowHeight="15" x14ac:dyDescent="0.25"/>
  <cols>
    <col min="1" max="1" width="3.7109375" style="155" customWidth="1"/>
    <col min="2" max="2" width="12.42578125" style="155" customWidth="1"/>
    <col min="3" max="4" width="8.85546875" style="155"/>
    <col min="5" max="5" width="17.42578125" style="155" customWidth="1"/>
    <col min="6" max="6" width="8.85546875" style="155"/>
    <col min="7" max="7" width="10.7109375" style="155" customWidth="1"/>
    <col min="8" max="9" width="8.85546875" style="155"/>
    <col min="10" max="10" width="21.42578125" style="155" customWidth="1"/>
    <col min="11" max="11" width="8.85546875" style="155"/>
    <col min="12" max="12" width="10.5703125" style="155" customWidth="1"/>
    <col min="13" max="13" width="15.28515625" style="155" customWidth="1"/>
    <col min="14" max="14" width="10.140625" style="155" customWidth="1"/>
    <col min="15" max="15" width="11.7109375" style="155" customWidth="1"/>
    <col min="16" max="16384" width="8.85546875" style="155"/>
  </cols>
  <sheetData>
    <row r="3" spans="1:14" ht="21" x14ac:dyDescent="0.35">
      <c r="B3" s="156" t="s">
        <v>0</v>
      </c>
      <c r="C3" s="157"/>
    </row>
    <row r="4" spans="1:14" ht="16.5" x14ac:dyDescent="0.35">
      <c r="A4" s="157"/>
    </row>
    <row r="5" spans="1:14" ht="18.75" x14ac:dyDescent="0.3">
      <c r="A5" s="158" t="s">
        <v>1</v>
      </c>
      <c r="B5" s="321" t="s">
        <v>2</v>
      </c>
      <c r="C5" s="321"/>
      <c r="D5" s="321"/>
      <c r="E5" s="321"/>
      <c r="F5" s="321"/>
      <c r="G5" s="321"/>
      <c r="H5" s="159"/>
      <c r="I5" s="159"/>
      <c r="J5" s="163"/>
    </row>
    <row r="6" spans="1:14" ht="18.75" x14ac:dyDescent="0.3">
      <c r="A6" s="160" t="s">
        <v>3</v>
      </c>
      <c r="B6" s="322" t="s">
        <v>4</v>
      </c>
      <c r="C6" s="323"/>
      <c r="D6" s="323"/>
      <c r="E6" s="323"/>
      <c r="F6" s="323"/>
      <c r="G6" s="323"/>
      <c r="H6" s="323"/>
      <c r="I6" s="323"/>
      <c r="J6" s="323"/>
      <c r="K6" s="323"/>
      <c r="L6" s="323"/>
      <c r="M6" s="323"/>
      <c r="N6" s="323"/>
    </row>
    <row r="7" spans="1:14" ht="18.75" x14ac:dyDescent="0.3">
      <c r="A7" s="161" t="s">
        <v>5</v>
      </c>
      <c r="B7" s="162" t="s">
        <v>6</v>
      </c>
      <c r="C7" s="162"/>
      <c r="D7" s="162"/>
      <c r="E7" s="162"/>
      <c r="F7" s="162"/>
      <c r="G7" s="163"/>
      <c r="H7" s="163"/>
      <c r="I7" s="163"/>
      <c r="J7" s="163"/>
    </row>
    <row r="8" spans="1:14" ht="18.75" x14ac:dyDescent="0.3">
      <c r="K8" s="163"/>
      <c r="L8" s="163"/>
    </row>
    <row r="10" spans="1:14" hidden="1" x14ac:dyDescent="0.25"/>
    <row r="11" spans="1:14" hidden="1" x14ac:dyDescent="0.25"/>
    <row r="12" spans="1:14" hidden="1" x14ac:dyDescent="0.25"/>
    <row r="27" spans="2:17" x14ac:dyDescent="0.25">
      <c r="B27" s="319"/>
      <c r="C27" s="324" t="s">
        <v>7</v>
      </c>
      <c r="D27" s="325"/>
      <c r="E27" s="326"/>
      <c r="F27" s="327">
        <f ca="1">TODAY()</f>
        <v>46301</v>
      </c>
      <c r="G27" s="328"/>
      <c r="H27" s="329" t="s">
        <v>8</v>
      </c>
      <c r="I27" s="330"/>
      <c r="J27" s="331"/>
      <c r="K27" s="332">
        <v>42438</v>
      </c>
      <c r="L27" s="318"/>
      <c r="M27" s="181" t="s">
        <v>9</v>
      </c>
      <c r="N27" s="182">
        <v>42004</v>
      </c>
      <c r="O27" s="183" t="s">
        <v>10</v>
      </c>
      <c r="P27" s="317">
        <v>42370</v>
      </c>
      <c r="Q27" s="318"/>
    </row>
    <row r="28" spans="2:17" x14ac:dyDescent="0.25">
      <c r="B28" s="320"/>
      <c r="C28" s="164" t="s">
        <v>11</v>
      </c>
      <c r="D28" s="165" t="s">
        <v>12</v>
      </c>
      <c r="E28" s="165" t="s">
        <v>13</v>
      </c>
      <c r="F28" s="165" t="s">
        <v>14</v>
      </c>
      <c r="G28" s="166" t="s">
        <v>15</v>
      </c>
      <c r="H28" s="167" t="s">
        <v>11</v>
      </c>
      <c r="I28" s="184" t="s">
        <v>12</v>
      </c>
      <c r="J28" s="184" t="s">
        <v>13</v>
      </c>
      <c r="K28" s="184" t="s">
        <v>14</v>
      </c>
      <c r="L28" s="185" t="s">
        <v>15</v>
      </c>
      <c r="M28" s="186" t="s">
        <v>13</v>
      </c>
      <c r="N28" s="187" t="s">
        <v>16</v>
      </c>
      <c r="O28" s="188" t="s">
        <v>17</v>
      </c>
      <c r="P28" s="188" t="s">
        <v>12</v>
      </c>
      <c r="Q28" s="196" t="s">
        <v>11</v>
      </c>
    </row>
    <row r="29" spans="2:17" x14ac:dyDescent="0.25">
      <c r="B29" s="168" t="s">
        <v>18</v>
      </c>
      <c r="C29" s="169">
        <v>228</v>
      </c>
      <c r="D29" s="170">
        <v>2</v>
      </c>
      <c r="E29" s="170">
        <v>9</v>
      </c>
      <c r="F29" s="171">
        <v>38</v>
      </c>
      <c r="G29" s="172">
        <v>179</v>
      </c>
      <c r="H29" s="173">
        <v>219</v>
      </c>
      <c r="I29" s="189">
        <v>1</v>
      </c>
      <c r="J29" s="189">
        <v>6</v>
      </c>
      <c r="K29" s="190">
        <v>31</v>
      </c>
      <c r="L29" s="191">
        <v>181</v>
      </c>
      <c r="M29" s="192">
        <v>4</v>
      </c>
      <c r="N29" s="193">
        <v>6</v>
      </c>
      <c r="O29" s="194">
        <v>13</v>
      </c>
      <c r="P29" s="195">
        <v>1</v>
      </c>
      <c r="Q29" s="197">
        <v>16</v>
      </c>
    </row>
    <row r="30" spans="2:17" ht="36" customHeight="1" x14ac:dyDescent="0.25">
      <c r="B30" s="174" t="s">
        <v>19</v>
      </c>
      <c r="C30" s="175">
        <f>C29+C31+C32</f>
        <v>653</v>
      </c>
      <c r="D30" s="175">
        <f>D29+D31+D32</f>
        <v>7</v>
      </c>
      <c r="E30" s="175">
        <f>E31+E32+E29</f>
        <v>119</v>
      </c>
      <c r="F30" s="175">
        <f>F29+F31+F32</f>
        <v>348</v>
      </c>
      <c r="G30" s="176"/>
      <c r="H30" s="176"/>
      <c r="I30" s="176"/>
      <c r="J30" s="176"/>
      <c r="K30" s="176"/>
      <c r="L30" s="176"/>
      <c r="M30" s="176"/>
      <c r="N30" s="176"/>
      <c r="O30" s="176"/>
      <c r="P30" s="176"/>
      <c r="Q30" s="179"/>
    </row>
    <row r="31" spans="2:17" ht="45" x14ac:dyDescent="0.25">
      <c r="B31" s="177" t="s">
        <v>20</v>
      </c>
      <c r="C31" s="178">
        <f>D31+E31+F31</f>
        <v>375</v>
      </c>
      <c r="D31" s="178">
        <v>5</v>
      </c>
      <c r="E31" s="178">
        <v>100</v>
      </c>
      <c r="F31" s="178">
        <v>270</v>
      </c>
      <c r="G31" s="179"/>
      <c r="H31" s="179"/>
      <c r="I31" s="179"/>
      <c r="J31" s="179"/>
      <c r="K31" s="179"/>
      <c r="L31" s="179"/>
      <c r="M31" s="179"/>
      <c r="N31" s="179"/>
      <c r="O31" s="179"/>
      <c r="P31" s="179"/>
      <c r="Q31" s="179"/>
    </row>
    <row r="32" spans="2:17" ht="60" x14ac:dyDescent="0.25">
      <c r="B32" s="180" t="s">
        <v>21</v>
      </c>
      <c r="C32" s="178">
        <f>D32+E32+F32</f>
        <v>50</v>
      </c>
      <c r="D32" s="178">
        <v>0</v>
      </c>
      <c r="E32" s="178">
        <v>10</v>
      </c>
      <c r="F32" s="178">
        <v>40</v>
      </c>
      <c r="G32" s="179"/>
      <c r="H32" s="179"/>
      <c r="I32" s="179"/>
      <c r="J32" s="179"/>
      <c r="K32" s="179"/>
      <c r="L32" s="179"/>
      <c r="M32" s="179"/>
      <c r="N32" s="179"/>
      <c r="O32" s="179"/>
      <c r="P32" s="179"/>
      <c r="Q32" s="179"/>
    </row>
  </sheetData>
  <sheetProtection password="CA17" sheet="1" objects="1" scenarios="1"/>
  <mergeCells count="8">
    <mergeCell ref="P27:Q27"/>
    <mergeCell ref="B27:B28"/>
    <mergeCell ref="B5:G5"/>
    <mergeCell ref="B6:N6"/>
    <mergeCell ref="C27:E27"/>
    <mergeCell ref="F27:G27"/>
    <mergeCell ref="H27:J27"/>
    <mergeCell ref="K27:L27"/>
  </mergeCells>
  <dataValidations count="2">
    <dataValidation type="date" operator="lessThan" allowBlank="1" showInputMessage="1" showErrorMessage="1" error="Датата трябва да е преди крайната!" sqref="N27">
      <formula1>P27</formula1>
    </dataValidation>
    <dataValidation type="date" operator="greaterThan" allowBlank="1" showInputMessage="1" showErrorMessage="1" error="Датата трябва да е след началната!" sqref="P27:Q27">
      <formula1>N27</formula1>
    </dataValidation>
  </dataValidations>
  <pageMargins left="0.75" right="0.75" top="1" bottom="1" header="0.5" footer="0.5"/>
  <pageSetup paperSize="9" orientation="portrait"/>
  <headerFooter alignWithMargins="0"/>
  <drawing r:id="rId1"/>
  <legacyDrawing r:id="rId2"/>
  <controls>
    <mc:AlternateContent xmlns:mc="http://schemas.openxmlformats.org/markup-compatibility/2006">
      <mc:Choice Requires="x14">
        <control shapeId="6145" r:id="rId3" name="CommandButton1">
          <controlPr defaultSize="0" altText="" r:id="rId4">
            <anchor moveWithCells="1">
              <from>
                <xdr:col>8</xdr:col>
                <xdr:colOff>57150</xdr:colOff>
                <xdr:row>17</xdr:row>
                <xdr:rowOff>38100</xdr:rowOff>
              </from>
              <to>
                <xdr:col>9</xdr:col>
                <xdr:colOff>1009650</xdr:colOff>
                <xdr:row>19</xdr:row>
                <xdr:rowOff>85725</xdr:rowOff>
              </to>
            </anchor>
          </controlPr>
        </control>
      </mc:Choice>
      <mc:Fallback>
        <control shapeId="6145" r:id="rId3" name="Command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CZ533"/>
  <sheetViews>
    <sheetView tabSelected="1" zoomScale="80" zoomScaleNormal="80" workbookViewId="0">
      <pane ySplit="3" topLeftCell="A282" activePane="bottomLeft" state="frozen"/>
      <selection pane="bottomLeft" activeCell="A269" sqref="A269:XFD269"/>
    </sheetView>
  </sheetViews>
  <sheetFormatPr defaultColWidth="9.140625" defaultRowHeight="15" x14ac:dyDescent="0.25"/>
  <cols>
    <col min="1" max="1" width="7.42578125" style="18" customWidth="1"/>
    <col min="2" max="2" width="36.28515625" style="19" customWidth="1"/>
    <col min="3" max="3" width="18.85546875" style="19" customWidth="1"/>
    <col min="4" max="4" width="13.28515625" style="20" customWidth="1"/>
    <col min="5" max="5" width="14.7109375" style="21" customWidth="1"/>
    <col min="6" max="6" width="14.7109375" style="22" customWidth="1"/>
    <col min="7" max="7" width="40.7109375" style="3" customWidth="1"/>
    <col min="8" max="8" width="19.85546875" style="22" customWidth="1"/>
    <col min="9" max="9" width="9.140625" style="3" customWidth="1"/>
    <col min="10" max="10" width="16.28515625" style="22" customWidth="1"/>
    <col min="11" max="12" width="16.7109375" style="22" customWidth="1"/>
    <col min="13" max="13" width="17" style="22" customWidth="1"/>
    <col min="14" max="14" width="22.140625" style="22" customWidth="1"/>
    <col min="15" max="15" width="16.42578125" style="22" customWidth="1"/>
    <col min="16" max="17" width="15.5703125" style="22" customWidth="1"/>
    <col min="18" max="18" width="18.28515625" style="23" customWidth="1"/>
    <col min="19" max="19" width="18.28515625" style="22" customWidth="1"/>
    <col min="20" max="21" width="17.28515625" style="22" customWidth="1"/>
    <col min="22" max="23" width="15.42578125" style="22" customWidth="1"/>
    <col min="24" max="24" width="17.42578125" style="24" customWidth="1"/>
    <col min="25" max="25" width="16.28515625" style="24" customWidth="1"/>
    <col min="26" max="26" width="17.140625" style="24" customWidth="1"/>
    <col min="27" max="27" width="19.85546875" style="22" customWidth="1"/>
    <col min="28" max="28" width="18.140625" style="22" customWidth="1"/>
    <col min="29" max="29" width="11.42578125" style="22" customWidth="1"/>
    <col min="30" max="30" width="14.140625" style="22" customWidth="1"/>
    <col min="31" max="31" width="14.140625" style="24" customWidth="1"/>
    <col min="32" max="33" width="14.140625" style="22" customWidth="1"/>
    <col min="34" max="34" width="10.85546875" style="22" customWidth="1"/>
    <col min="35" max="35" width="12.5703125" style="22" customWidth="1"/>
    <col min="36" max="36" width="15.85546875" style="22" customWidth="1"/>
    <col min="37" max="37" width="48" style="22" customWidth="1"/>
    <col min="38" max="38" width="21.140625" style="22" customWidth="1"/>
    <col min="39" max="39" width="20.7109375" style="22" customWidth="1"/>
    <col min="40" max="43" width="38" style="22" customWidth="1"/>
    <col min="44" max="45" width="9.140625" style="22"/>
    <col min="46" max="46" width="15.140625" style="22" customWidth="1"/>
    <col min="47" max="47" width="14.85546875" style="22" customWidth="1"/>
    <col min="48" max="82" width="9.140625" style="22"/>
    <col min="83" max="83" width="10.85546875" style="22" customWidth="1"/>
    <col min="84" max="85" width="19" style="25" customWidth="1"/>
    <col min="86" max="92" width="12.85546875" style="25" customWidth="1"/>
    <col min="93" max="93" width="11.42578125" style="25" customWidth="1"/>
    <col min="94" max="94" width="21.7109375" style="22" customWidth="1"/>
    <col min="95" max="98" width="19" style="25" customWidth="1"/>
    <col min="99" max="103" width="12.85546875" style="25" customWidth="1"/>
    <col min="104" max="104" width="13.85546875" style="25" customWidth="1"/>
    <col min="105" max="16384" width="9.140625" style="22"/>
  </cols>
  <sheetData>
    <row r="1" spans="1:104" ht="16.5" customHeight="1" x14ac:dyDescent="0.25">
      <c r="A1" s="335" t="s">
        <v>22</v>
      </c>
      <c r="B1" s="335" t="s">
        <v>23</v>
      </c>
      <c r="C1" s="335" t="s">
        <v>24</v>
      </c>
      <c r="D1" s="339" t="s">
        <v>25</v>
      </c>
      <c r="E1" s="342" t="s">
        <v>26</v>
      </c>
      <c r="F1" s="345" t="s">
        <v>27</v>
      </c>
      <c r="G1" s="345" t="s">
        <v>28</v>
      </c>
      <c r="H1" s="349"/>
      <c r="I1" s="350"/>
      <c r="J1" s="345" t="s">
        <v>29</v>
      </c>
      <c r="K1" s="350"/>
      <c r="L1" s="335" t="s">
        <v>30</v>
      </c>
      <c r="M1" s="335" t="s">
        <v>31</v>
      </c>
      <c r="N1" s="335" t="s">
        <v>32</v>
      </c>
      <c r="O1" s="335" t="s">
        <v>33</v>
      </c>
      <c r="P1" s="335" t="s">
        <v>34</v>
      </c>
      <c r="Q1" s="335" t="s">
        <v>35</v>
      </c>
      <c r="R1" s="335" t="s">
        <v>36</v>
      </c>
      <c r="S1" s="335" t="s">
        <v>37</v>
      </c>
      <c r="T1" s="335" t="s">
        <v>38</v>
      </c>
      <c r="U1" s="335" t="s">
        <v>39</v>
      </c>
      <c r="V1" s="335" t="s">
        <v>40</v>
      </c>
      <c r="W1" s="335" t="s">
        <v>41</v>
      </c>
      <c r="X1" s="345" t="s">
        <v>42</v>
      </c>
      <c r="Y1" s="349"/>
      <c r="Z1" s="350"/>
      <c r="AA1" s="345" t="s">
        <v>43</v>
      </c>
      <c r="AB1" s="349"/>
      <c r="AC1" s="349"/>
      <c r="AD1" s="349"/>
      <c r="AE1" s="349"/>
      <c r="AF1" s="349"/>
      <c r="AG1" s="349"/>
      <c r="AH1" s="349"/>
      <c r="AI1" s="349"/>
      <c r="AJ1" s="349"/>
      <c r="AK1" s="350"/>
      <c r="AL1" s="345" t="s">
        <v>44</v>
      </c>
      <c r="AM1" s="350"/>
      <c r="AN1" s="354" t="s">
        <v>45</v>
      </c>
      <c r="AO1" s="335" t="s">
        <v>46</v>
      </c>
      <c r="AP1" s="335" t="s">
        <v>47</v>
      </c>
      <c r="AQ1" s="335" t="s">
        <v>48</v>
      </c>
      <c r="AT1" s="103">
        <f ca="1">Легенда!F27</f>
        <v>46301</v>
      </c>
      <c r="AU1" s="103">
        <f>Легенда!K27</f>
        <v>42438</v>
      </c>
    </row>
    <row r="2" spans="1:104" ht="16.5" customHeight="1" x14ac:dyDescent="0.25">
      <c r="A2" s="336"/>
      <c r="B2" s="338"/>
      <c r="C2" s="338"/>
      <c r="D2" s="340"/>
      <c r="E2" s="343"/>
      <c r="F2" s="346"/>
      <c r="G2" s="351"/>
      <c r="H2" s="352"/>
      <c r="I2" s="353"/>
      <c r="J2" s="351"/>
      <c r="K2" s="353"/>
      <c r="L2" s="338"/>
      <c r="M2" s="338"/>
      <c r="N2" s="338"/>
      <c r="O2" s="338"/>
      <c r="P2" s="338"/>
      <c r="Q2" s="338"/>
      <c r="R2" s="338"/>
      <c r="S2" s="338"/>
      <c r="T2" s="338"/>
      <c r="U2" s="338"/>
      <c r="V2" s="338"/>
      <c r="W2" s="338"/>
      <c r="X2" s="351"/>
      <c r="Y2" s="352"/>
      <c r="Z2" s="353"/>
      <c r="AA2" s="351"/>
      <c r="AB2" s="352"/>
      <c r="AC2" s="352"/>
      <c r="AD2" s="352"/>
      <c r="AE2" s="352"/>
      <c r="AF2" s="352"/>
      <c r="AG2" s="352"/>
      <c r="AH2" s="352"/>
      <c r="AI2" s="352"/>
      <c r="AJ2" s="352"/>
      <c r="AK2" s="353"/>
      <c r="AL2" s="351"/>
      <c r="AM2" s="353"/>
      <c r="AN2" s="354"/>
      <c r="AO2" s="338"/>
      <c r="AP2" s="338"/>
      <c r="AQ2" s="338"/>
      <c r="AT2" s="333" t="s">
        <v>49</v>
      </c>
      <c r="AU2" s="334"/>
    </row>
    <row r="3" spans="1:104" ht="110.25" customHeight="1" x14ac:dyDescent="0.25">
      <c r="A3" s="337"/>
      <c r="B3" s="337"/>
      <c r="C3" s="337"/>
      <c r="D3" s="341"/>
      <c r="E3" s="344"/>
      <c r="F3" s="347"/>
      <c r="G3" s="26" t="s">
        <v>50</v>
      </c>
      <c r="H3" s="70" t="s">
        <v>51</v>
      </c>
      <c r="I3" s="26" t="s">
        <v>52</v>
      </c>
      <c r="J3" s="71" t="s">
        <v>53</v>
      </c>
      <c r="K3" s="26" t="s">
        <v>54</v>
      </c>
      <c r="L3" s="348"/>
      <c r="M3" s="348"/>
      <c r="N3" s="348"/>
      <c r="O3" s="348"/>
      <c r="P3" s="348"/>
      <c r="Q3" s="348"/>
      <c r="R3" s="348"/>
      <c r="S3" s="348"/>
      <c r="T3" s="348"/>
      <c r="U3" s="348"/>
      <c r="V3" s="348"/>
      <c r="W3" s="348"/>
      <c r="X3" s="90" t="s">
        <v>55</v>
      </c>
      <c r="Y3" s="90" t="s">
        <v>56</v>
      </c>
      <c r="Z3" s="90" t="s">
        <v>57</v>
      </c>
      <c r="AA3" s="26" t="s">
        <v>58</v>
      </c>
      <c r="AB3" s="26" t="s">
        <v>59</v>
      </c>
      <c r="AC3" s="26" t="s">
        <v>60</v>
      </c>
      <c r="AD3" s="26" t="s">
        <v>61</v>
      </c>
      <c r="AE3" s="90" t="s">
        <v>62</v>
      </c>
      <c r="AF3" s="26" t="s">
        <v>63</v>
      </c>
      <c r="AG3" s="26" t="s">
        <v>64</v>
      </c>
      <c r="AH3" s="26" t="s">
        <v>65</v>
      </c>
      <c r="AI3" s="26" t="s">
        <v>66</v>
      </c>
      <c r="AJ3" s="26" t="s">
        <v>67</v>
      </c>
      <c r="AK3" s="26" t="s">
        <v>68</v>
      </c>
      <c r="AL3" s="26" t="s">
        <v>69</v>
      </c>
      <c r="AM3" s="26" t="s">
        <v>70</v>
      </c>
      <c r="AN3" s="354"/>
      <c r="AO3" s="348"/>
      <c r="AP3" s="348"/>
      <c r="AQ3" s="348"/>
      <c r="AT3" s="104" t="s">
        <v>71</v>
      </c>
      <c r="AU3" s="104" t="s">
        <v>72</v>
      </c>
      <c r="CE3" s="105" t="s">
        <v>73</v>
      </c>
      <c r="CF3" s="106">
        <v>1</v>
      </c>
      <c r="CG3" s="106">
        <v>2</v>
      </c>
      <c r="CH3" s="106">
        <v>3</v>
      </c>
      <c r="CI3" s="106">
        <v>4</v>
      </c>
      <c r="CJ3" s="106">
        <v>5</v>
      </c>
      <c r="CK3" s="106">
        <v>6</v>
      </c>
      <c r="CL3" s="106">
        <v>7</v>
      </c>
      <c r="CM3" s="106">
        <v>8</v>
      </c>
      <c r="CN3" s="106">
        <v>9</v>
      </c>
      <c r="CO3" s="106">
        <v>10</v>
      </c>
      <c r="CP3" s="107" t="s">
        <v>74</v>
      </c>
      <c r="CQ3" s="108">
        <v>1</v>
      </c>
      <c r="CR3" s="108">
        <v>2</v>
      </c>
      <c r="CS3" s="108">
        <v>3</v>
      </c>
      <c r="CT3" s="108">
        <v>4</v>
      </c>
      <c r="CU3" s="108">
        <v>5</v>
      </c>
      <c r="CV3" s="108">
        <v>6</v>
      </c>
      <c r="CW3" s="108">
        <v>7</v>
      </c>
      <c r="CX3" s="108">
        <v>8</v>
      </c>
      <c r="CY3" s="108">
        <v>9</v>
      </c>
      <c r="CZ3" s="108">
        <v>10</v>
      </c>
    </row>
    <row r="4" spans="1:104" s="6" customFormat="1" ht="195" x14ac:dyDescent="0.25">
      <c r="A4" s="27">
        <v>1</v>
      </c>
      <c r="B4" s="27" t="s">
        <v>75</v>
      </c>
      <c r="C4" s="27" t="s">
        <v>76</v>
      </c>
      <c r="D4" s="28">
        <v>102004258</v>
      </c>
      <c r="E4" s="29" t="s">
        <v>77</v>
      </c>
      <c r="F4" s="30" t="s">
        <v>78</v>
      </c>
      <c r="G4" s="27" t="s">
        <v>79</v>
      </c>
      <c r="H4" s="27" t="s">
        <v>76</v>
      </c>
      <c r="I4" s="27">
        <v>7079</v>
      </c>
      <c r="J4" s="30">
        <v>37650</v>
      </c>
      <c r="K4" s="30">
        <v>44195</v>
      </c>
      <c r="L4" s="27" t="s">
        <v>80</v>
      </c>
      <c r="M4" s="27" t="s">
        <v>81</v>
      </c>
      <c r="N4" s="27" t="s">
        <v>82</v>
      </c>
      <c r="O4" s="27">
        <v>30000</v>
      </c>
      <c r="P4" s="27">
        <v>106</v>
      </c>
      <c r="Q4" s="30">
        <v>38754</v>
      </c>
      <c r="R4" s="1" t="s">
        <v>83</v>
      </c>
      <c r="S4" s="30" t="s">
        <v>84</v>
      </c>
      <c r="T4" s="27"/>
      <c r="U4" s="27"/>
      <c r="V4" s="27"/>
      <c r="W4" s="27"/>
      <c r="X4" s="75">
        <v>4</v>
      </c>
      <c r="Y4" s="75">
        <v>90</v>
      </c>
      <c r="Z4" s="75">
        <v>30000</v>
      </c>
      <c r="AA4" s="28" t="s">
        <v>85</v>
      </c>
      <c r="AB4" s="27">
        <v>60</v>
      </c>
      <c r="AC4" s="27">
        <v>25</v>
      </c>
      <c r="AD4" s="27">
        <v>125</v>
      </c>
      <c r="AE4" s="75"/>
      <c r="AF4" s="27"/>
      <c r="AG4" s="27"/>
      <c r="AH4" s="27">
        <v>15</v>
      </c>
      <c r="AI4" s="27">
        <v>2</v>
      </c>
      <c r="AJ4" s="27">
        <v>0.3</v>
      </c>
      <c r="AK4" s="27"/>
      <c r="AL4" s="30" t="s">
        <v>86</v>
      </c>
      <c r="AM4" s="30" t="s">
        <v>87</v>
      </c>
      <c r="AN4" s="40" t="s">
        <v>88</v>
      </c>
      <c r="AO4" s="27" t="s">
        <v>89</v>
      </c>
      <c r="AP4" s="27" t="s">
        <v>90</v>
      </c>
      <c r="AQ4" s="27" t="s">
        <v>91</v>
      </c>
      <c r="AT4" s="27" t="s">
        <v>92</v>
      </c>
      <c r="AU4" s="27" t="str">
        <f t="shared" ref="AU4:AU65" si="0">IF(OR(ISBLANK(F4),F4&gt;AU$1),"",IF(AND(NOT(ISBLANK(W4)),W4&lt;AU$1),"Отнето",IF(AND(NOT(ISBLANK(U4)),U4&lt;AU$1),"Прекратено",IF(K4&lt;AU$1,"Изтекло","Действащо"))))</f>
        <v/>
      </c>
      <c r="CE4" s="27" t="str">
        <f t="shared" ref="CE4:CE65" si="1">TRIM(TEXT(SUBSTITUTE(Q4,CHAR(10)," "),"dd.mm.yyyy"))</f>
        <v>06.02.2006</v>
      </c>
      <c r="CF4" s="30">
        <f t="shared" ref="CF4:CF67" si="2">IF(TRIM(MID(SUBSTITUTE($CE4," ",REPT(" ",99)),COLUMN(A4)*99-98,99))="","",DATEVALUE(TRIM(MID(SUBSTITUTE($CE4," ",REPT(" ",99)),COLUMN(A4)*99-98,99))))</f>
        <v>38754</v>
      </c>
      <c r="CG4" s="30" t="e">
        <f>IF(TRIM(MID(SUBSTITUTE($CE4," ",REPT(" ",99)),COLUMN(#REF!)*99-98,99))="","",DATEVALUE(TRIM(MID(SUBSTITUTE($CE4," ",REPT(" ",99)),COLUMN(#REF!)*99-98,99))))</f>
        <v>#REF!</v>
      </c>
      <c r="CH4" s="30" t="str">
        <f t="shared" ref="CH4:CH65" si="3">IF(TRIM(MID(SUBSTITUTE($CE4," ",REPT(" ",99)),COLUMN(B4)*99-98,99))="","",DATEVALUE(TRIM(MID(SUBSTITUTE($CE4," ",REPT(" ",99)),COLUMN(B4)*99-98,99))))</f>
        <v/>
      </c>
      <c r="CI4" s="30" t="str">
        <f t="shared" ref="CI4:CI65" si="4">IF(TRIM(MID(SUBSTITUTE($CE4," ",REPT(" ",99)),COLUMN(C4)*99-98,99))="","",DATEVALUE(TRIM(MID(SUBSTITUTE($CE4," ",REPT(" ",99)),COLUMN(C4)*99-98,99))))</f>
        <v/>
      </c>
      <c r="CJ4" s="30" t="str">
        <f t="shared" ref="CJ4:CJ65" si="5">IF(TRIM(MID(SUBSTITUTE($CE4," ",REPT(" ",99)),COLUMN(D4)*99-98,99))="","",DATEVALUE(TRIM(MID(SUBSTITUTE($CE4," ",REPT(" ",99)),COLUMN(D4)*99-98,99))))</f>
        <v/>
      </c>
      <c r="CK4" s="30" t="str">
        <f t="shared" ref="CK4:CK65" si="6">IF(TRIM(MID(SUBSTITUTE($CE4," ",REPT(" ",99)),COLUMN(E4)*99-98,99))="","",DATEVALUE(TRIM(MID(SUBSTITUTE($CE4," ",REPT(" ",99)),COLUMN(E4)*99-98,99))))</f>
        <v/>
      </c>
      <c r="CL4" s="30" t="str">
        <f t="shared" ref="CL4:CL65" si="7">IF(TRIM(MID(SUBSTITUTE($CE4," ",REPT(" ",99)),COLUMN(F4)*99-98,99))="","",DATEVALUE(TRIM(MID(SUBSTITUTE($CE4," ",REPT(" ",99)),COLUMN(F4)*99-98,99))))</f>
        <v/>
      </c>
      <c r="CM4" s="30" t="str">
        <f t="shared" ref="CM4:CM65" si="8">IF(TRIM(MID(SUBSTITUTE($CE4," ",REPT(" ",99)),COLUMN(G4)*99-98,99))="","",DATEVALUE(TRIM(MID(SUBSTITUTE($CE4," ",REPT(" ",99)),COLUMN(G4)*99-98,99))))</f>
        <v/>
      </c>
      <c r="CN4" s="30" t="str">
        <f t="shared" ref="CN4:CN65" si="9">IF(TRIM(MID(SUBSTITUTE($CE4," ",REPT(" ",99)),COLUMN(H4)*99-98,99))="","",DATEVALUE(TRIM(MID(SUBSTITUTE($CE4," ",REPT(" ",99)),COLUMN(H4)*99-98,99))))</f>
        <v/>
      </c>
      <c r="CO4" s="30" t="str">
        <f t="shared" ref="CO4:CO65" si="10">IF(TRIM(MID(SUBSTITUTE($CE4," ",REPT(" ",99)),COLUMN(I4)*99-98,99))="","",DATEVALUE(TRIM(MID(SUBSTITUTE($CE4," ",REPT(" ",99)),COLUMN(I4)*99-98,99))))</f>
        <v/>
      </c>
      <c r="CP4" s="27" t="str">
        <f t="shared" ref="CP4:CP65" si="11">TRIM(TEXT(SUBSTITUTE(S4,CHAR(10)," "),"dd.mm.yyyy"))</f>
        <v>2.9.2008 07.01.2015 07.02.2019</v>
      </c>
      <c r="CQ4" s="30">
        <f t="shared" ref="CQ4:CQ67" si="12">IF(TRIM(MID(SUBSTITUTE($CP4," ",REPT(" ",99)),COLUMN(A4)*99-98,99))="","",DATEVALUE(TRIM(MID(SUBSTITUTE($CP4," ",REPT(" ",99)),COLUMN(A4)*99-98,99))))</f>
        <v>39693</v>
      </c>
      <c r="CR4" s="30" t="e">
        <f>IF(TRIM(MID(SUBSTITUTE($CP4," ",REPT(" ",99)),COLUMN(#REF!)*99-98,99))="","",DATEVALUE(TRIM(MID(SUBSTITUTE($CP4," ",REPT(" ",99)),COLUMN(#REF!)*99-98,99))))</f>
        <v>#REF!</v>
      </c>
      <c r="CS4" s="30">
        <f t="shared" ref="CS4:CS65" si="13">IF(TRIM(MID(SUBSTITUTE($CP4," ",REPT(" ",99)),COLUMN(B4)*99-98,99))="","",DATEVALUE(TRIM(MID(SUBSTITUTE($CP4," ",REPT(" ",99)),COLUMN(B4)*99-98,99))))</f>
        <v>42011</v>
      </c>
      <c r="CT4" s="30">
        <f t="shared" ref="CT4:CT65" si="14">IF(TRIM(MID(SUBSTITUTE($CP4," ",REPT(" ",99)),COLUMN(C4)*99-98,99))="","",DATEVALUE(TRIM(MID(SUBSTITUTE($CP4," ",REPT(" ",99)),COLUMN(C4)*99-98,99))))</f>
        <v>43503</v>
      </c>
      <c r="CU4" s="30" t="str">
        <f t="shared" ref="CU4:CU65" si="15">IF(TRIM(MID(SUBSTITUTE($CP4," ",REPT(" ",99)),COLUMN(D4)*99-98,99))="","",DATEVALUE(TRIM(MID(SUBSTITUTE($CP4," ",REPT(" ",99)),COLUMN(D4)*99-98,99))))</f>
        <v/>
      </c>
      <c r="CV4" s="30" t="str">
        <f t="shared" ref="CV4:CV65" si="16">IF(TRIM(MID(SUBSTITUTE($CP4," ",REPT(" ",99)),COLUMN(E4)*99-98,99))="","",DATEVALUE(TRIM(MID(SUBSTITUTE($CP4," ",REPT(" ",99)),COLUMN(E4)*99-98,99))))</f>
        <v/>
      </c>
      <c r="CW4" s="30" t="str">
        <f t="shared" ref="CW4:CW65" si="17">IF(TRIM(MID(SUBSTITUTE($CP4," ",REPT(" ",99)),COLUMN(F4)*99-98,99))="","",DATEVALUE(TRIM(MID(SUBSTITUTE($CP4," ",REPT(" ",99)),COLUMN(F4)*99-98,99))))</f>
        <v/>
      </c>
      <c r="CX4" s="30" t="str">
        <f t="shared" ref="CX4:CX65" si="18">IF(TRIM(MID(SUBSTITUTE($CP4," ",REPT(" ",99)),COLUMN(G4)*99-98,99))="","",DATEVALUE(TRIM(MID(SUBSTITUTE($CP4," ",REPT(" ",99)),COLUMN(G4)*99-98,99))))</f>
        <v/>
      </c>
      <c r="CY4" s="30" t="str">
        <f t="shared" ref="CY4:CY65" si="19">IF(TRIM(MID(SUBSTITUTE($CP4," ",REPT(" ",99)),COLUMN(H4)*99-98,99))="","",DATEVALUE(TRIM(MID(SUBSTITUTE($CP4," ",REPT(" ",99)),COLUMN(H4)*99-98,99))))</f>
        <v/>
      </c>
      <c r="CZ4" s="30" t="str">
        <f t="shared" ref="CZ4:CZ65" si="20">IF(TRIM(MID(SUBSTITUTE($CP4," ",REPT(" ",99)),COLUMN(I4)*99-98,99))="","",DATEVALUE(TRIM(MID(SUBSTITUTE($CP4," ",REPT(" ",99)),COLUMN(I4)*99-98,99))))</f>
        <v/>
      </c>
    </row>
    <row r="5" spans="1:104" s="7" customFormat="1" ht="30" x14ac:dyDescent="0.25">
      <c r="A5" s="27">
        <v>2</v>
      </c>
      <c r="B5" s="32" t="s">
        <v>93</v>
      </c>
      <c r="C5" s="32" t="s">
        <v>94</v>
      </c>
      <c r="D5" s="33">
        <v>812235868</v>
      </c>
      <c r="E5" s="34" t="s">
        <v>95</v>
      </c>
      <c r="F5" s="35">
        <v>37701</v>
      </c>
      <c r="G5" s="31" t="s">
        <v>96</v>
      </c>
      <c r="H5" s="32" t="s">
        <v>94</v>
      </c>
      <c r="I5" s="31">
        <v>17974</v>
      </c>
      <c r="J5" s="72">
        <v>37721</v>
      </c>
      <c r="K5" s="73">
        <v>43921</v>
      </c>
      <c r="L5" s="74" t="s">
        <v>97</v>
      </c>
      <c r="M5" s="32" t="s">
        <v>98</v>
      </c>
      <c r="N5" s="31" t="s">
        <v>99</v>
      </c>
      <c r="O5" s="31">
        <v>250000</v>
      </c>
      <c r="P5" s="32">
        <v>398</v>
      </c>
      <c r="Q5" s="35">
        <v>39723</v>
      </c>
      <c r="R5" s="81">
        <v>1534</v>
      </c>
      <c r="S5" s="35">
        <v>42041</v>
      </c>
      <c r="T5" s="32">
        <v>67</v>
      </c>
      <c r="U5" s="35">
        <v>42569</v>
      </c>
      <c r="V5" s="32">
        <v>65</v>
      </c>
      <c r="W5" s="35">
        <v>42943</v>
      </c>
      <c r="X5" s="91"/>
      <c r="Y5" s="91">
        <v>675</v>
      </c>
      <c r="Z5" s="92">
        <v>250000</v>
      </c>
      <c r="AA5" s="33" t="s">
        <v>85</v>
      </c>
      <c r="AB5" s="32">
        <v>30</v>
      </c>
      <c r="AC5" s="32">
        <v>30</v>
      </c>
      <c r="AD5" s="32">
        <v>150</v>
      </c>
      <c r="AE5" s="91"/>
      <c r="AF5" s="32"/>
      <c r="AG5" s="32"/>
      <c r="AH5" s="32">
        <v>10</v>
      </c>
      <c r="AI5" s="32"/>
      <c r="AJ5" s="32">
        <v>0.3</v>
      </c>
      <c r="AK5" s="32" t="s">
        <v>100</v>
      </c>
      <c r="AL5" s="101" t="s">
        <v>101</v>
      </c>
      <c r="AM5" s="101" t="s">
        <v>102</v>
      </c>
      <c r="AN5" s="32" t="s">
        <v>88</v>
      </c>
      <c r="AO5" s="32"/>
      <c r="AP5" s="32"/>
      <c r="AQ5" s="32"/>
      <c r="AT5" s="32" t="str">
        <f ca="1">IF(OR(ISBLANK(F5),F5&gt;AT$1),"",IF(AND(NOT(ISBLANK(U5)),U5&lt;AT$1),"Отнето",IF(AND(NOT(ISBLANK(#REF!)),#REF!&lt;AT$1),"Прекратено",IF(K5&lt;AT$1,"Изтекло","Действащо"))))</f>
        <v>Отнето</v>
      </c>
      <c r="AU5" s="32" t="e">
        <f>IF(OR(ISBLANK(F5),F5&gt;AU$1),"",IF(AND(NOT(ISBLANK(U5)),U5&lt;AU$1),"Отнето",IF(AND(NOT(ISBLANK(#REF!)),#REF!&lt;AU$1),"Прекратено",IF(K5&lt;AU$1,"Изтекло","Действащо"))))</f>
        <v>#REF!</v>
      </c>
      <c r="CE5" s="32" t="str">
        <f t="shared" si="1"/>
        <v>02.10.2008</v>
      </c>
      <c r="CF5" s="35">
        <f t="shared" si="2"/>
        <v>39723</v>
      </c>
      <c r="CG5" s="35" t="e">
        <f>IF(TRIM(MID(SUBSTITUTE($CE5," ",REPT(" ",99)),COLUMN(#REF!)*99-98,99))="","",DATEVALUE(TRIM(MID(SUBSTITUTE($CE5," ",REPT(" ",99)),COLUMN(#REF!)*99-98,99))))</f>
        <v>#REF!</v>
      </c>
      <c r="CH5" s="35" t="str">
        <f t="shared" si="3"/>
        <v/>
      </c>
      <c r="CI5" s="35" t="str">
        <f t="shared" si="4"/>
        <v/>
      </c>
      <c r="CJ5" s="35" t="str">
        <f t="shared" si="5"/>
        <v/>
      </c>
      <c r="CK5" s="35" t="str">
        <f t="shared" si="6"/>
        <v/>
      </c>
      <c r="CL5" s="35" t="str">
        <f t="shared" si="7"/>
        <v/>
      </c>
      <c r="CM5" s="35" t="str">
        <f t="shared" si="8"/>
        <v/>
      </c>
      <c r="CN5" s="35" t="str">
        <f t="shared" si="9"/>
        <v/>
      </c>
      <c r="CO5" s="35" t="str">
        <f t="shared" si="10"/>
        <v/>
      </c>
      <c r="CP5" s="32" t="str">
        <f t="shared" si="11"/>
        <v>06.02.2015</v>
      </c>
      <c r="CQ5" s="35">
        <f t="shared" si="12"/>
        <v>42041</v>
      </c>
      <c r="CR5" s="35" t="e">
        <f>IF(TRIM(MID(SUBSTITUTE($CP5," ",REPT(" ",99)),COLUMN(#REF!)*99-98,99))="","",DATEVALUE(TRIM(MID(SUBSTITUTE($CP5," ",REPT(" ",99)),COLUMN(#REF!)*99-98,99))))</f>
        <v>#REF!</v>
      </c>
      <c r="CS5" s="35" t="str">
        <f t="shared" si="13"/>
        <v/>
      </c>
      <c r="CT5" s="35" t="str">
        <f t="shared" si="14"/>
        <v/>
      </c>
      <c r="CU5" s="35" t="str">
        <f t="shared" si="15"/>
        <v/>
      </c>
      <c r="CV5" s="35" t="str">
        <f t="shared" si="16"/>
        <v/>
      </c>
      <c r="CW5" s="35" t="str">
        <f t="shared" si="17"/>
        <v/>
      </c>
      <c r="CX5" s="35" t="str">
        <f t="shared" si="18"/>
        <v/>
      </c>
      <c r="CY5" s="35" t="str">
        <f t="shared" si="19"/>
        <v/>
      </c>
      <c r="CZ5" s="35" t="str">
        <f t="shared" si="20"/>
        <v/>
      </c>
    </row>
    <row r="6" spans="1:104" s="6" customFormat="1" ht="195" x14ac:dyDescent="0.25">
      <c r="A6" s="27">
        <v>3</v>
      </c>
      <c r="B6" s="27" t="s">
        <v>2282</v>
      </c>
      <c r="C6" s="27" t="s">
        <v>94</v>
      </c>
      <c r="D6" s="28">
        <v>56878</v>
      </c>
      <c r="E6" s="29" t="s">
        <v>103</v>
      </c>
      <c r="F6" s="30">
        <v>38191</v>
      </c>
      <c r="G6" s="27" t="s">
        <v>104</v>
      </c>
      <c r="H6" s="27" t="s">
        <v>94</v>
      </c>
      <c r="I6" s="27">
        <v>17974</v>
      </c>
      <c r="J6" s="30">
        <v>37712</v>
      </c>
      <c r="K6" s="30">
        <v>46903</v>
      </c>
      <c r="L6" s="49" t="s">
        <v>105</v>
      </c>
      <c r="M6" s="27" t="s">
        <v>98</v>
      </c>
      <c r="N6" s="27" t="s">
        <v>106</v>
      </c>
      <c r="O6" s="75">
        <v>1825000</v>
      </c>
      <c r="P6" s="27" t="s">
        <v>107</v>
      </c>
      <c r="Q6" s="30" t="s">
        <v>108</v>
      </c>
      <c r="R6" s="82" t="s">
        <v>2233</v>
      </c>
      <c r="S6" s="30" t="s">
        <v>2234</v>
      </c>
      <c r="T6" s="27"/>
      <c r="U6" s="27"/>
      <c r="V6" s="27"/>
      <c r="W6" s="27"/>
      <c r="X6" s="75"/>
      <c r="Y6" s="75">
        <v>5000</v>
      </c>
      <c r="Z6" s="75">
        <v>1825000</v>
      </c>
      <c r="AA6" s="27" t="s">
        <v>109</v>
      </c>
      <c r="AB6" s="27">
        <v>35</v>
      </c>
      <c r="AC6" s="27">
        <v>25</v>
      </c>
      <c r="AD6" s="27">
        <v>125</v>
      </c>
      <c r="AE6" s="75"/>
      <c r="AF6" s="27"/>
      <c r="AG6" s="27"/>
      <c r="AH6" s="27">
        <v>15</v>
      </c>
      <c r="AI6" s="27">
        <v>2</v>
      </c>
      <c r="AJ6" s="27">
        <v>0.3</v>
      </c>
      <c r="AK6" s="27" t="s">
        <v>110</v>
      </c>
      <c r="AL6" s="30" t="s">
        <v>111</v>
      </c>
      <c r="AM6" s="30" t="s">
        <v>112</v>
      </c>
      <c r="AN6" s="27" t="s">
        <v>88</v>
      </c>
      <c r="AO6" s="27" t="s">
        <v>89</v>
      </c>
      <c r="AP6" s="27" t="s">
        <v>90</v>
      </c>
      <c r="AQ6" s="27" t="s">
        <v>91</v>
      </c>
      <c r="AT6" s="27" t="str">
        <f t="shared" ref="AT6:AT65" ca="1" si="21">IF(OR(ISBLANK(F6),F6&gt;AT$1),"",IF(AND(NOT(ISBLANK(W6)),W6&lt;AT$1),"Отнето",IF(AND(NOT(ISBLANK(U6)),U6&lt;AT$1),"Прекратено",IF(K6&lt;AT$1,"Изтекло","Действащо"))))</f>
        <v>Действащо</v>
      </c>
      <c r="AU6" s="27" t="str">
        <f t="shared" si="0"/>
        <v>Действащо</v>
      </c>
      <c r="CE6" s="27" t="str">
        <f t="shared" si="1"/>
        <v>14.5.2007 15.12.2017 20.05.2020 10.09.2020</v>
      </c>
      <c r="CF6" s="30">
        <f t="shared" si="2"/>
        <v>39216</v>
      </c>
      <c r="CG6" s="30" t="e">
        <f>IF(TRIM(MID(SUBSTITUTE($CE6," ",REPT(" ",99)),COLUMN(#REF!)*99-98,99))="","",DATEVALUE(TRIM(MID(SUBSTITUTE($CE6," ",REPT(" ",99)),COLUMN(#REF!)*99-98,99))))</f>
        <v>#REF!</v>
      </c>
      <c r="CH6" s="30">
        <f t="shared" si="3"/>
        <v>43084</v>
      </c>
      <c r="CI6" s="30">
        <f t="shared" si="4"/>
        <v>43971</v>
      </c>
      <c r="CJ6" s="30">
        <f t="shared" si="5"/>
        <v>44084</v>
      </c>
      <c r="CK6" s="30" t="str">
        <f t="shared" si="6"/>
        <v/>
      </c>
      <c r="CL6" s="30" t="str">
        <f t="shared" si="7"/>
        <v/>
      </c>
      <c r="CM6" s="30" t="str">
        <f t="shared" si="8"/>
        <v/>
      </c>
      <c r="CN6" s="30" t="str">
        <f t="shared" si="9"/>
        <v/>
      </c>
      <c r="CO6" s="30" t="str">
        <f t="shared" si="10"/>
        <v/>
      </c>
      <c r="CP6" s="27" t="str">
        <f t="shared" si="11"/>
        <v>20.3.2012 20.05.2020 20.05.2026</v>
      </c>
      <c r="CQ6" s="30">
        <f t="shared" si="12"/>
        <v>40988</v>
      </c>
      <c r="CR6" s="30" t="e">
        <f>IF(TRIM(MID(SUBSTITUTE($CP6," ",REPT(" ",99)),COLUMN(#REF!)*99-98,99))="","",DATEVALUE(TRIM(MID(SUBSTITUTE($CP6," ",REPT(" ",99)),COLUMN(#REF!)*99-98,99))))</f>
        <v>#REF!</v>
      </c>
      <c r="CS6" s="30">
        <f t="shared" si="13"/>
        <v>43971</v>
      </c>
      <c r="CT6" s="30">
        <f t="shared" si="14"/>
        <v>46162</v>
      </c>
      <c r="CU6" s="30" t="str">
        <f t="shared" si="15"/>
        <v/>
      </c>
      <c r="CV6" s="30" t="str">
        <f t="shared" si="16"/>
        <v/>
      </c>
      <c r="CW6" s="30" t="str">
        <f t="shared" si="17"/>
        <v/>
      </c>
      <c r="CX6" s="30" t="str">
        <f t="shared" si="18"/>
        <v/>
      </c>
      <c r="CY6" s="30" t="str">
        <f t="shared" si="19"/>
        <v/>
      </c>
      <c r="CZ6" s="30" t="str">
        <f t="shared" si="20"/>
        <v/>
      </c>
    </row>
    <row r="7" spans="1:104" s="8" customFormat="1" ht="30" x14ac:dyDescent="0.25">
      <c r="A7" s="27">
        <v>4</v>
      </c>
      <c r="B7" s="36" t="s">
        <v>113</v>
      </c>
      <c r="C7" s="36" t="s">
        <v>114</v>
      </c>
      <c r="D7" s="37">
        <v>102833351</v>
      </c>
      <c r="E7" s="38" t="s">
        <v>115</v>
      </c>
      <c r="F7" s="39">
        <v>38257</v>
      </c>
      <c r="G7" s="36" t="s">
        <v>116</v>
      </c>
      <c r="H7" s="36" t="s">
        <v>114</v>
      </c>
      <c r="I7" s="36">
        <v>151</v>
      </c>
      <c r="J7" s="39">
        <v>39379</v>
      </c>
      <c r="K7" s="39">
        <v>43617</v>
      </c>
      <c r="L7" s="36" t="s">
        <v>117</v>
      </c>
      <c r="M7" s="36" t="s">
        <v>118</v>
      </c>
      <c r="N7" s="36" t="s">
        <v>82</v>
      </c>
      <c r="O7" s="36">
        <v>10000</v>
      </c>
      <c r="P7" s="36"/>
      <c r="Q7" s="36"/>
      <c r="R7" s="83" t="s">
        <v>119</v>
      </c>
      <c r="S7" s="39" t="s">
        <v>120</v>
      </c>
      <c r="T7" s="36">
        <v>115</v>
      </c>
      <c r="U7" s="39">
        <v>43388</v>
      </c>
      <c r="V7" s="36"/>
      <c r="W7" s="36"/>
      <c r="X7" s="93">
        <v>12.24</v>
      </c>
      <c r="Y7" s="93">
        <v>27.4</v>
      </c>
      <c r="Z7" s="93">
        <v>10000</v>
      </c>
      <c r="AA7" s="37" t="s">
        <v>85</v>
      </c>
      <c r="AB7" s="36">
        <v>50</v>
      </c>
      <c r="AC7" s="36">
        <v>50</v>
      </c>
      <c r="AD7" s="36">
        <v>250</v>
      </c>
      <c r="AE7" s="93"/>
      <c r="AF7" s="36"/>
      <c r="AG7" s="36"/>
      <c r="AH7" s="36">
        <v>10</v>
      </c>
      <c r="AI7" s="36">
        <v>5</v>
      </c>
      <c r="AJ7" s="36"/>
      <c r="AK7" s="36" t="s">
        <v>121</v>
      </c>
      <c r="AL7" s="39" t="s">
        <v>122</v>
      </c>
      <c r="AM7" s="39" t="s">
        <v>123</v>
      </c>
      <c r="AN7" s="36"/>
      <c r="AO7" s="36"/>
      <c r="AP7" s="36"/>
      <c r="AQ7" s="36"/>
      <c r="AT7" s="36" t="str">
        <f t="shared" ca="1" si="21"/>
        <v>Прекратено</v>
      </c>
      <c r="AU7" s="36" t="str">
        <f t="shared" si="0"/>
        <v>Действащо</v>
      </c>
      <c r="CE7" s="36" t="str">
        <f t="shared" si="1"/>
        <v/>
      </c>
      <c r="CF7" s="39" t="str">
        <f t="shared" si="2"/>
        <v/>
      </c>
      <c r="CG7" s="39" t="e">
        <f>IF(TRIM(MID(SUBSTITUTE($CE7," ",REPT(" ",99)),COLUMN(#REF!)*99-98,99))="","",DATEVALUE(TRIM(MID(SUBSTITUTE($CE7," ",REPT(" ",99)),COLUMN(#REF!)*99-98,99))))</f>
        <v>#REF!</v>
      </c>
      <c r="CH7" s="39" t="str">
        <f t="shared" si="3"/>
        <v/>
      </c>
      <c r="CI7" s="39" t="str">
        <f t="shared" si="4"/>
        <v/>
      </c>
      <c r="CJ7" s="39" t="str">
        <f t="shared" si="5"/>
        <v/>
      </c>
      <c r="CK7" s="39" t="str">
        <f t="shared" si="6"/>
        <v/>
      </c>
      <c r="CL7" s="39" t="str">
        <f t="shared" si="7"/>
        <v/>
      </c>
      <c r="CM7" s="39" t="str">
        <f t="shared" si="8"/>
        <v/>
      </c>
      <c r="CN7" s="39" t="str">
        <f t="shared" si="9"/>
        <v/>
      </c>
      <c r="CO7" s="39" t="str">
        <f t="shared" si="10"/>
        <v/>
      </c>
      <c r="CP7" s="36" t="str">
        <f t="shared" si="11"/>
        <v>8.5.2013 06.06.2016</v>
      </c>
      <c r="CQ7" s="39">
        <f t="shared" si="12"/>
        <v>41402</v>
      </c>
      <c r="CR7" s="39" t="e">
        <f>IF(TRIM(MID(SUBSTITUTE($CP7," ",REPT(" ",99)),COLUMN(#REF!)*99-98,99))="","",DATEVALUE(TRIM(MID(SUBSTITUTE($CP7," ",REPT(" ",99)),COLUMN(#REF!)*99-98,99))))</f>
        <v>#REF!</v>
      </c>
      <c r="CS7" s="39">
        <f t="shared" si="13"/>
        <v>42527</v>
      </c>
      <c r="CT7" s="39" t="str">
        <f t="shared" si="14"/>
        <v/>
      </c>
      <c r="CU7" s="39" t="str">
        <f t="shared" si="15"/>
        <v/>
      </c>
      <c r="CV7" s="39" t="str">
        <f t="shared" si="16"/>
        <v/>
      </c>
      <c r="CW7" s="39" t="str">
        <f t="shared" si="17"/>
        <v/>
      </c>
      <c r="CX7" s="39" t="str">
        <f t="shared" si="18"/>
        <v/>
      </c>
      <c r="CY7" s="39" t="str">
        <f t="shared" si="19"/>
        <v/>
      </c>
      <c r="CZ7" s="39" t="str">
        <f t="shared" si="20"/>
        <v/>
      </c>
    </row>
    <row r="8" spans="1:104" s="8" customFormat="1" ht="45" x14ac:dyDescent="0.25">
      <c r="A8" s="27">
        <v>5</v>
      </c>
      <c r="B8" s="36" t="s">
        <v>124</v>
      </c>
      <c r="C8" s="36" t="s">
        <v>125</v>
      </c>
      <c r="D8" s="37">
        <v>813109299</v>
      </c>
      <c r="E8" s="38" t="s">
        <v>126</v>
      </c>
      <c r="F8" s="39">
        <v>38392</v>
      </c>
      <c r="G8" s="36" t="s">
        <v>127</v>
      </c>
      <c r="H8" s="36" t="s">
        <v>125</v>
      </c>
      <c r="I8" s="36">
        <v>10135</v>
      </c>
      <c r="J8" s="39">
        <v>38406</v>
      </c>
      <c r="K8" s="39">
        <v>43871</v>
      </c>
      <c r="L8" s="36" t="s">
        <v>128</v>
      </c>
      <c r="M8" s="36" t="s">
        <v>129</v>
      </c>
      <c r="N8" s="36" t="s">
        <v>130</v>
      </c>
      <c r="O8" s="36">
        <v>250000</v>
      </c>
      <c r="P8" s="36"/>
      <c r="Q8" s="39">
        <v>38912</v>
      </c>
      <c r="R8" s="83" t="s">
        <v>131</v>
      </c>
      <c r="S8" s="39" t="s">
        <v>132</v>
      </c>
      <c r="T8" s="36">
        <v>20</v>
      </c>
      <c r="U8" s="39">
        <v>42816</v>
      </c>
      <c r="V8" s="36"/>
      <c r="W8" s="36"/>
      <c r="X8" s="93">
        <v>29.99</v>
      </c>
      <c r="Y8" s="93">
        <v>684</v>
      </c>
      <c r="Z8" s="93">
        <v>250000</v>
      </c>
      <c r="AA8" s="37" t="s">
        <v>85</v>
      </c>
      <c r="AB8" s="36">
        <v>50</v>
      </c>
      <c r="AC8" s="36">
        <v>30</v>
      </c>
      <c r="AD8" s="36">
        <v>150</v>
      </c>
      <c r="AE8" s="93"/>
      <c r="AF8" s="36"/>
      <c r="AG8" s="36"/>
      <c r="AH8" s="36">
        <v>15</v>
      </c>
      <c r="AI8" s="36"/>
      <c r="AJ8" s="36">
        <v>10</v>
      </c>
      <c r="AK8" s="36" t="s">
        <v>133</v>
      </c>
      <c r="AL8" s="39" t="s">
        <v>134</v>
      </c>
      <c r="AM8" s="39" t="s">
        <v>135</v>
      </c>
      <c r="AN8" s="36" t="s">
        <v>88</v>
      </c>
      <c r="AO8" s="36"/>
      <c r="AP8" s="36"/>
      <c r="AQ8" s="36"/>
      <c r="AT8" s="36" t="str">
        <f t="shared" ca="1" si="21"/>
        <v>Прекратено</v>
      </c>
      <c r="AU8" s="36" t="str">
        <f t="shared" si="0"/>
        <v>Действащо</v>
      </c>
      <c r="CE8" s="36" t="str">
        <f t="shared" si="1"/>
        <v>14.07.2006</v>
      </c>
      <c r="CF8" s="39">
        <f t="shared" si="2"/>
        <v>38912</v>
      </c>
      <c r="CG8" s="39" t="e">
        <f>IF(TRIM(MID(SUBSTITUTE($CE8," ",REPT(" ",99)),COLUMN(#REF!)*99-98,99))="","",DATEVALUE(TRIM(MID(SUBSTITUTE($CE8," ",REPT(" ",99)),COLUMN(#REF!)*99-98,99))))</f>
        <v>#REF!</v>
      </c>
      <c r="CH8" s="39" t="str">
        <f t="shared" si="3"/>
        <v/>
      </c>
      <c r="CI8" s="39" t="str">
        <f t="shared" si="4"/>
        <v/>
      </c>
      <c r="CJ8" s="39" t="str">
        <f t="shared" si="5"/>
        <v/>
      </c>
      <c r="CK8" s="39" t="str">
        <f t="shared" si="6"/>
        <v/>
      </c>
      <c r="CL8" s="39" t="str">
        <f t="shared" si="7"/>
        <v/>
      </c>
      <c r="CM8" s="39" t="str">
        <f t="shared" si="8"/>
        <v/>
      </c>
      <c r="CN8" s="39" t="str">
        <f t="shared" si="9"/>
        <v/>
      </c>
      <c r="CO8" s="39" t="str">
        <f t="shared" si="10"/>
        <v/>
      </c>
      <c r="CP8" s="36" t="str">
        <f t="shared" si="11"/>
        <v>12.11.2007 29.11.2013</v>
      </c>
      <c r="CQ8" s="39">
        <f t="shared" si="12"/>
        <v>39398</v>
      </c>
      <c r="CR8" s="39" t="e">
        <f>IF(TRIM(MID(SUBSTITUTE($CP8," ",REPT(" ",99)),COLUMN(#REF!)*99-98,99))="","",DATEVALUE(TRIM(MID(SUBSTITUTE($CP8," ",REPT(" ",99)),COLUMN(#REF!)*99-98,99))))</f>
        <v>#REF!</v>
      </c>
      <c r="CS8" s="39">
        <f t="shared" si="13"/>
        <v>41607</v>
      </c>
      <c r="CT8" s="39" t="str">
        <f t="shared" si="14"/>
        <v/>
      </c>
      <c r="CU8" s="39" t="str">
        <f t="shared" si="15"/>
        <v/>
      </c>
      <c r="CV8" s="39" t="str">
        <f t="shared" si="16"/>
        <v/>
      </c>
      <c r="CW8" s="39" t="str">
        <f t="shared" si="17"/>
        <v/>
      </c>
      <c r="CX8" s="39" t="str">
        <f t="shared" si="18"/>
        <v/>
      </c>
      <c r="CY8" s="39" t="str">
        <f t="shared" si="19"/>
        <v/>
      </c>
      <c r="CZ8" s="39" t="str">
        <f t="shared" si="20"/>
        <v/>
      </c>
    </row>
    <row r="9" spans="1:104" s="6" customFormat="1" ht="195" x14ac:dyDescent="0.25">
      <c r="A9" s="27">
        <v>6</v>
      </c>
      <c r="B9" s="27" t="s">
        <v>136</v>
      </c>
      <c r="C9" s="27" t="s">
        <v>137</v>
      </c>
      <c r="D9" s="28">
        <v>837105052</v>
      </c>
      <c r="E9" s="29" t="s">
        <v>138</v>
      </c>
      <c r="F9" s="30">
        <v>38547</v>
      </c>
      <c r="G9" s="27" t="s">
        <v>139</v>
      </c>
      <c r="H9" s="27" t="s">
        <v>137</v>
      </c>
      <c r="I9" s="27">
        <v>78210</v>
      </c>
      <c r="J9" s="30">
        <v>38562</v>
      </c>
      <c r="K9" s="30">
        <v>47026</v>
      </c>
      <c r="L9" s="27" t="s">
        <v>140</v>
      </c>
      <c r="M9" s="27" t="s">
        <v>141</v>
      </c>
      <c r="N9" s="27" t="s">
        <v>142</v>
      </c>
      <c r="O9" s="27">
        <v>1600</v>
      </c>
      <c r="P9" s="27">
        <v>331</v>
      </c>
      <c r="Q9" s="27">
        <v>2008</v>
      </c>
      <c r="R9" s="237" t="s">
        <v>2180</v>
      </c>
      <c r="S9" s="30" t="s">
        <v>2181</v>
      </c>
      <c r="T9" s="27"/>
      <c r="U9" s="27"/>
      <c r="V9" s="27"/>
      <c r="W9" s="27"/>
      <c r="X9" s="75">
        <v>10</v>
      </c>
      <c r="Y9" s="75">
        <v>5</v>
      </c>
      <c r="Z9" s="75">
        <v>1600</v>
      </c>
      <c r="AA9" s="28" t="s">
        <v>85</v>
      </c>
      <c r="AB9" s="27">
        <v>50</v>
      </c>
      <c r="AC9" s="27"/>
      <c r="AD9" s="27">
        <v>150</v>
      </c>
      <c r="AE9" s="75"/>
      <c r="AF9" s="27"/>
      <c r="AG9" s="27"/>
      <c r="AH9" s="27"/>
      <c r="AI9" s="27"/>
      <c r="AJ9" s="27">
        <v>10</v>
      </c>
      <c r="AK9" s="27"/>
      <c r="AL9" s="30" t="s">
        <v>143</v>
      </c>
      <c r="AM9" s="30" t="s">
        <v>144</v>
      </c>
      <c r="AN9" s="27" t="s">
        <v>88</v>
      </c>
      <c r="AO9" s="27" t="s">
        <v>89</v>
      </c>
      <c r="AP9" s="27" t="s">
        <v>90</v>
      </c>
      <c r="AQ9" s="27" t="s">
        <v>145</v>
      </c>
      <c r="AT9" s="27" t="str">
        <f t="shared" ca="1" si="21"/>
        <v>Действащо</v>
      </c>
      <c r="AU9" s="27" t="str">
        <f t="shared" si="0"/>
        <v>Действащо</v>
      </c>
      <c r="CE9" s="27" t="str">
        <f t="shared" si="1"/>
        <v>30.06.1905</v>
      </c>
      <c r="CF9" s="30">
        <f t="shared" si="2"/>
        <v>2008</v>
      </c>
      <c r="CG9" s="30" t="e">
        <f>IF(TRIM(MID(SUBSTITUTE($CE9," ",REPT(" ",99)),COLUMN(#REF!)*99-98,99))="","",DATEVALUE(TRIM(MID(SUBSTITUTE($CE9," ",REPT(" ",99)),COLUMN(#REF!)*99-98,99))))</f>
        <v>#REF!</v>
      </c>
      <c r="CH9" s="30" t="str">
        <f t="shared" si="3"/>
        <v/>
      </c>
      <c r="CI9" s="30" t="str">
        <f t="shared" si="4"/>
        <v/>
      </c>
      <c r="CJ9" s="30" t="str">
        <f t="shared" si="5"/>
        <v/>
      </c>
      <c r="CK9" s="30" t="str">
        <f t="shared" si="6"/>
        <v/>
      </c>
      <c r="CL9" s="30" t="str">
        <f t="shared" si="7"/>
        <v/>
      </c>
      <c r="CM9" s="30" t="str">
        <f t="shared" si="8"/>
        <v/>
      </c>
      <c r="CN9" s="30" t="str">
        <f t="shared" si="9"/>
        <v/>
      </c>
      <c r="CO9" s="30" t="str">
        <f t="shared" si="10"/>
        <v/>
      </c>
      <c r="CP9" s="27" t="str">
        <f t="shared" si="11"/>
        <v>22.5.2014 17.05.2019 1.10.2024</v>
      </c>
      <c r="CQ9" s="30">
        <f t="shared" si="12"/>
        <v>41781</v>
      </c>
      <c r="CR9" s="30" t="e">
        <f>IF(TRIM(MID(SUBSTITUTE($CP9," ",REPT(" ",99)),COLUMN(#REF!)*99-98,99))="","",DATEVALUE(TRIM(MID(SUBSTITUTE($CP9," ",REPT(" ",99)),COLUMN(#REF!)*99-98,99))))</f>
        <v>#REF!</v>
      </c>
      <c r="CS9" s="30">
        <f t="shared" si="13"/>
        <v>43602</v>
      </c>
      <c r="CT9" s="30">
        <f t="shared" si="14"/>
        <v>45566</v>
      </c>
      <c r="CU9" s="30" t="str">
        <f t="shared" si="15"/>
        <v/>
      </c>
      <c r="CV9" s="30" t="str">
        <f t="shared" si="16"/>
        <v/>
      </c>
      <c r="CW9" s="30" t="str">
        <f t="shared" si="17"/>
        <v/>
      </c>
      <c r="CX9" s="30" t="str">
        <f t="shared" si="18"/>
        <v/>
      </c>
      <c r="CY9" s="30" t="str">
        <f t="shared" si="19"/>
        <v/>
      </c>
      <c r="CZ9" s="30" t="str">
        <f t="shared" si="20"/>
        <v/>
      </c>
    </row>
    <row r="10" spans="1:104" s="208" customFormat="1" ht="45" x14ac:dyDescent="0.25">
      <c r="A10" s="201">
        <v>7</v>
      </c>
      <c r="B10" s="201" t="s">
        <v>146</v>
      </c>
      <c r="C10" s="201" t="s">
        <v>147</v>
      </c>
      <c r="D10" s="202">
        <v>40731899</v>
      </c>
      <c r="E10" s="203" t="s">
        <v>148</v>
      </c>
      <c r="F10" s="204">
        <v>38579</v>
      </c>
      <c r="G10" s="201" t="s">
        <v>149</v>
      </c>
      <c r="H10" s="201" t="s">
        <v>150</v>
      </c>
      <c r="I10" s="201">
        <v>18229</v>
      </c>
      <c r="J10" s="204">
        <v>38594</v>
      </c>
      <c r="K10" s="204">
        <v>45534</v>
      </c>
      <c r="L10" s="201" t="s">
        <v>151</v>
      </c>
      <c r="M10" s="201" t="s">
        <v>152</v>
      </c>
      <c r="N10" s="201" t="s">
        <v>82</v>
      </c>
      <c r="O10" s="201">
        <v>8100</v>
      </c>
      <c r="P10" s="201">
        <v>120</v>
      </c>
      <c r="Q10" s="204">
        <v>43686</v>
      </c>
      <c r="R10" s="205" t="s">
        <v>153</v>
      </c>
      <c r="S10" s="204" t="s">
        <v>154</v>
      </c>
      <c r="T10" s="201"/>
      <c r="U10" s="201"/>
      <c r="V10" s="201"/>
      <c r="W10" s="201"/>
      <c r="X10" s="206"/>
      <c r="Y10" s="206" t="s">
        <v>155</v>
      </c>
      <c r="Z10" s="206">
        <v>8100</v>
      </c>
      <c r="AA10" s="202" t="s">
        <v>85</v>
      </c>
      <c r="AB10" s="201">
        <v>50</v>
      </c>
      <c r="AC10" s="201">
        <v>50</v>
      </c>
      <c r="AD10" s="201">
        <v>250</v>
      </c>
      <c r="AE10" s="206"/>
      <c r="AF10" s="201"/>
      <c r="AG10" s="201"/>
      <c r="AH10" s="201"/>
      <c r="AI10" s="201"/>
      <c r="AJ10" s="201"/>
      <c r="AK10" s="201" t="s">
        <v>121</v>
      </c>
      <c r="AL10" s="204" t="s">
        <v>156</v>
      </c>
      <c r="AM10" s="204" t="s">
        <v>157</v>
      </c>
      <c r="AN10" s="201" t="s">
        <v>88</v>
      </c>
      <c r="AO10" s="201"/>
      <c r="AP10" s="201"/>
      <c r="AQ10" s="201"/>
      <c r="AT10" s="201" t="str">
        <f t="shared" ca="1" si="21"/>
        <v>Изтекло</v>
      </c>
      <c r="AU10" s="201" t="str">
        <f t="shared" si="0"/>
        <v>Действащо</v>
      </c>
      <c r="CE10" s="201" t="str">
        <f t="shared" si="1"/>
        <v>09.08.2019</v>
      </c>
      <c r="CF10" s="204">
        <f t="shared" si="2"/>
        <v>43686</v>
      </c>
      <c r="CG10" s="204" t="e">
        <f>IF(TRIM(MID(SUBSTITUTE($CE10," ",REPT(" ",99)),COLUMN(#REF!)*99-98,99))="","",DATEVALUE(TRIM(MID(SUBSTITUTE($CE10," ",REPT(" ",99)),COLUMN(#REF!)*99-98,99))))</f>
        <v>#REF!</v>
      </c>
      <c r="CH10" s="204" t="str">
        <f t="shared" si="3"/>
        <v/>
      </c>
      <c r="CI10" s="204" t="str">
        <f t="shared" si="4"/>
        <v/>
      </c>
      <c r="CJ10" s="204" t="str">
        <f t="shared" si="5"/>
        <v/>
      </c>
      <c r="CK10" s="204" t="str">
        <f t="shared" si="6"/>
        <v/>
      </c>
      <c r="CL10" s="204" t="str">
        <f t="shared" si="7"/>
        <v/>
      </c>
      <c r="CM10" s="204" t="str">
        <f t="shared" si="8"/>
        <v/>
      </c>
      <c r="CN10" s="204" t="str">
        <f t="shared" si="9"/>
        <v/>
      </c>
      <c r="CO10" s="204" t="str">
        <f t="shared" si="10"/>
        <v/>
      </c>
      <c r="CP10" s="201" t="str">
        <f t="shared" si="11"/>
        <v>30.5.2008 19.05.2014 09.08.2019</v>
      </c>
      <c r="CQ10" s="204">
        <f t="shared" si="12"/>
        <v>39598</v>
      </c>
      <c r="CR10" s="204" t="e">
        <f>IF(TRIM(MID(SUBSTITUTE($CP10," ",REPT(" ",99)),COLUMN(#REF!)*99-98,99))="","",DATEVALUE(TRIM(MID(SUBSTITUTE($CP10," ",REPT(" ",99)),COLUMN(#REF!)*99-98,99))))</f>
        <v>#REF!</v>
      </c>
      <c r="CS10" s="204">
        <f t="shared" si="13"/>
        <v>41778</v>
      </c>
      <c r="CT10" s="204">
        <f t="shared" si="14"/>
        <v>43686</v>
      </c>
      <c r="CU10" s="204" t="str">
        <f t="shared" si="15"/>
        <v/>
      </c>
      <c r="CV10" s="204" t="str">
        <f t="shared" si="16"/>
        <v/>
      </c>
      <c r="CW10" s="204" t="str">
        <f t="shared" si="17"/>
        <v/>
      </c>
      <c r="CX10" s="204" t="str">
        <f t="shared" si="18"/>
        <v/>
      </c>
      <c r="CY10" s="204" t="str">
        <f t="shared" si="19"/>
        <v/>
      </c>
      <c r="CZ10" s="204" t="str">
        <f t="shared" si="20"/>
        <v/>
      </c>
    </row>
    <row r="11" spans="1:104" s="8" customFormat="1" ht="195" x14ac:dyDescent="0.25">
      <c r="A11" s="27">
        <v>8</v>
      </c>
      <c r="B11" s="36" t="s">
        <v>158</v>
      </c>
      <c r="C11" s="36" t="s">
        <v>76</v>
      </c>
      <c r="D11" s="37">
        <v>102616497</v>
      </c>
      <c r="E11" s="38" t="s">
        <v>159</v>
      </c>
      <c r="F11" s="39">
        <v>38631</v>
      </c>
      <c r="G11" s="36" t="s">
        <v>160</v>
      </c>
      <c r="H11" s="36" t="s">
        <v>161</v>
      </c>
      <c r="I11" s="36">
        <v>35033</v>
      </c>
      <c r="J11" s="39">
        <v>38636</v>
      </c>
      <c r="K11" s="39">
        <v>43748</v>
      </c>
      <c r="L11" s="36" t="s">
        <v>162</v>
      </c>
      <c r="M11" s="36" t="s">
        <v>163</v>
      </c>
      <c r="N11" s="36" t="s">
        <v>82</v>
      </c>
      <c r="O11" s="36" t="s">
        <v>164</v>
      </c>
      <c r="P11" s="36">
        <v>229</v>
      </c>
      <c r="Q11" s="39">
        <v>39281</v>
      </c>
      <c r="R11" s="83">
        <v>327</v>
      </c>
      <c r="S11" s="39">
        <v>39578</v>
      </c>
      <c r="T11" s="36">
        <v>43</v>
      </c>
      <c r="U11" s="39">
        <v>43552</v>
      </c>
      <c r="V11" s="36"/>
      <c r="W11" s="36"/>
      <c r="X11" s="93"/>
      <c r="Y11" s="93" t="s">
        <v>165</v>
      </c>
      <c r="Z11" s="93">
        <v>3000</v>
      </c>
      <c r="AA11" s="37" t="s">
        <v>166</v>
      </c>
      <c r="AB11" s="36">
        <v>25</v>
      </c>
      <c r="AC11" s="36">
        <v>25</v>
      </c>
      <c r="AD11" s="36"/>
      <c r="AE11" s="93"/>
      <c r="AF11" s="36"/>
      <c r="AG11" s="36">
        <v>10</v>
      </c>
      <c r="AH11" s="36"/>
      <c r="AI11" s="36"/>
      <c r="AJ11" s="36">
        <v>10</v>
      </c>
      <c r="AK11" s="36" t="s">
        <v>167</v>
      </c>
      <c r="AL11" s="39" t="s">
        <v>168</v>
      </c>
      <c r="AM11" s="39" t="s">
        <v>169</v>
      </c>
      <c r="AN11" s="36" t="s">
        <v>88</v>
      </c>
      <c r="AO11" s="36" t="s">
        <v>89</v>
      </c>
      <c r="AP11" s="36" t="s">
        <v>90</v>
      </c>
      <c r="AQ11" s="36" t="s">
        <v>91</v>
      </c>
      <c r="AT11" s="36" t="str">
        <f t="shared" ca="1" si="21"/>
        <v>Прекратено</v>
      </c>
      <c r="AU11" s="36" t="str">
        <f t="shared" si="0"/>
        <v>Действащо</v>
      </c>
      <c r="CE11" s="36" t="str">
        <f t="shared" si="1"/>
        <v>18.07.2007</v>
      </c>
      <c r="CF11" s="39">
        <f t="shared" si="2"/>
        <v>39281</v>
      </c>
      <c r="CG11" s="39" t="e">
        <f>IF(TRIM(MID(SUBSTITUTE($CE11," ",REPT(" ",99)),COLUMN(#REF!)*99-98,99))="","",DATEVALUE(TRIM(MID(SUBSTITUTE($CE11," ",REPT(" ",99)),COLUMN(#REF!)*99-98,99))))</f>
        <v>#REF!</v>
      </c>
      <c r="CH11" s="39" t="str">
        <f t="shared" si="3"/>
        <v/>
      </c>
      <c r="CI11" s="39" t="str">
        <f t="shared" si="4"/>
        <v/>
      </c>
      <c r="CJ11" s="39" t="str">
        <f t="shared" si="5"/>
        <v/>
      </c>
      <c r="CK11" s="39" t="str">
        <f t="shared" si="6"/>
        <v/>
      </c>
      <c r="CL11" s="39" t="str">
        <f t="shared" si="7"/>
        <v/>
      </c>
      <c r="CM11" s="39" t="str">
        <f t="shared" si="8"/>
        <v/>
      </c>
      <c r="CN11" s="39" t="str">
        <f t="shared" si="9"/>
        <v/>
      </c>
      <c r="CO11" s="39" t="str">
        <f t="shared" si="10"/>
        <v/>
      </c>
      <c r="CP11" s="36" t="str">
        <f t="shared" si="11"/>
        <v>10.05.2008</v>
      </c>
      <c r="CQ11" s="39">
        <f t="shared" si="12"/>
        <v>39578</v>
      </c>
      <c r="CR11" s="39" t="e">
        <f>IF(TRIM(MID(SUBSTITUTE($CP11," ",REPT(" ",99)),COLUMN(#REF!)*99-98,99))="","",DATEVALUE(TRIM(MID(SUBSTITUTE($CP11," ",REPT(" ",99)),COLUMN(#REF!)*99-98,99))))</f>
        <v>#REF!</v>
      </c>
      <c r="CS11" s="39" t="str">
        <f t="shared" si="13"/>
        <v/>
      </c>
      <c r="CT11" s="39" t="str">
        <f t="shared" si="14"/>
        <v/>
      </c>
      <c r="CU11" s="39" t="str">
        <f t="shared" si="15"/>
        <v/>
      </c>
      <c r="CV11" s="39" t="str">
        <f t="shared" si="16"/>
        <v/>
      </c>
      <c r="CW11" s="39" t="str">
        <f t="shared" si="17"/>
        <v/>
      </c>
      <c r="CX11" s="39" t="str">
        <f t="shared" si="18"/>
        <v/>
      </c>
      <c r="CY11" s="39" t="str">
        <f t="shared" si="19"/>
        <v/>
      </c>
      <c r="CZ11" s="39" t="str">
        <f t="shared" si="20"/>
        <v/>
      </c>
    </row>
    <row r="12" spans="1:104" s="17" customFormat="1" ht="195" x14ac:dyDescent="0.25">
      <c r="A12" s="74">
        <v>9</v>
      </c>
      <c r="B12" s="269" t="s">
        <v>170</v>
      </c>
      <c r="C12" s="269" t="s">
        <v>171</v>
      </c>
      <c r="D12" s="270">
        <v>590540</v>
      </c>
      <c r="E12" s="271" t="s">
        <v>172</v>
      </c>
      <c r="F12" s="272">
        <v>38657</v>
      </c>
      <c r="G12" s="269" t="s">
        <v>173</v>
      </c>
      <c r="H12" s="269" t="s">
        <v>174</v>
      </c>
      <c r="I12" s="269">
        <v>29283</v>
      </c>
      <c r="J12" s="272">
        <v>38681</v>
      </c>
      <c r="K12" s="272">
        <v>43769</v>
      </c>
      <c r="L12" s="269" t="s">
        <v>175</v>
      </c>
      <c r="M12" s="269" t="s">
        <v>176</v>
      </c>
      <c r="N12" s="269" t="s">
        <v>142</v>
      </c>
      <c r="O12" s="269">
        <v>60300</v>
      </c>
      <c r="P12" s="269"/>
      <c r="Q12" s="269"/>
      <c r="R12" s="273" t="s">
        <v>177</v>
      </c>
      <c r="S12" s="269" t="s">
        <v>178</v>
      </c>
      <c r="T12" s="269"/>
      <c r="U12" s="269"/>
      <c r="V12" s="269">
        <v>9</v>
      </c>
      <c r="W12" s="272">
        <v>43865</v>
      </c>
      <c r="X12" s="274">
        <v>21.78</v>
      </c>
      <c r="Y12" s="274">
        <v>165</v>
      </c>
      <c r="Z12" s="274">
        <v>60300</v>
      </c>
      <c r="AA12" s="269" t="s">
        <v>109</v>
      </c>
      <c r="AB12" s="269">
        <v>50</v>
      </c>
      <c r="AC12" s="269">
        <v>25</v>
      </c>
      <c r="AD12" s="269">
        <v>125</v>
      </c>
      <c r="AE12" s="274"/>
      <c r="AF12" s="269"/>
      <c r="AG12" s="269"/>
      <c r="AH12" s="269"/>
      <c r="AI12" s="269"/>
      <c r="AJ12" s="269">
        <v>0.3</v>
      </c>
      <c r="AK12" s="269" t="s">
        <v>179</v>
      </c>
      <c r="AL12" s="101" t="s">
        <v>180</v>
      </c>
      <c r="AM12" s="101" t="s">
        <v>181</v>
      </c>
      <c r="AN12" s="74" t="s">
        <v>88</v>
      </c>
      <c r="AO12" s="74" t="s">
        <v>89</v>
      </c>
      <c r="AP12" s="74" t="s">
        <v>90</v>
      </c>
      <c r="AQ12" s="74" t="s">
        <v>182</v>
      </c>
      <c r="AT12" s="74" t="str">
        <f t="shared" ca="1" si="21"/>
        <v>Отнето</v>
      </c>
      <c r="AU12" s="74" t="str">
        <f t="shared" si="0"/>
        <v>Действащо</v>
      </c>
      <c r="CE12" s="74" t="str">
        <f t="shared" si="1"/>
        <v/>
      </c>
      <c r="CF12" s="101" t="str">
        <f t="shared" si="2"/>
        <v/>
      </c>
      <c r="CG12" s="101" t="e">
        <f>IF(TRIM(MID(SUBSTITUTE($CE12," ",REPT(" ",99)),COLUMN(#REF!)*99-98,99))="","",DATEVALUE(TRIM(MID(SUBSTITUTE($CE12," ",REPT(" ",99)),COLUMN(#REF!)*99-98,99))))</f>
        <v>#REF!</v>
      </c>
      <c r="CH12" s="101" t="str">
        <f t="shared" si="3"/>
        <v/>
      </c>
      <c r="CI12" s="101" t="str">
        <f t="shared" si="4"/>
        <v/>
      </c>
      <c r="CJ12" s="101" t="str">
        <f t="shared" si="5"/>
        <v/>
      </c>
      <c r="CK12" s="101" t="str">
        <f t="shared" si="6"/>
        <v/>
      </c>
      <c r="CL12" s="101" t="str">
        <f t="shared" si="7"/>
        <v/>
      </c>
      <c r="CM12" s="101" t="str">
        <f t="shared" si="8"/>
        <v/>
      </c>
      <c r="CN12" s="101" t="str">
        <f t="shared" si="9"/>
        <v/>
      </c>
      <c r="CO12" s="101" t="str">
        <f t="shared" si="10"/>
        <v/>
      </c>
      <c r="CP12" s="74" t="str">
        <f t="shared" si="11"/>
        <v>12.09.2008 01.07.2014</v>
      </c>
      <c r="CQ12" s="101">
        <f t="shared" si="12"/>
        <v>39703</v>
      </c>
      <c r="CR12" s="101" t="e">
        <f>IF(TRIM(MID(SUBSTITUTE($CP12," ",REPT(" ",99)),COLUMN(#REF!)*99-98,99))="","",DATEVALUE(TRIM(MID(SUBSTITUTE($CP12," ",REPT(" ",99)),COLUMN(#REF!)*99-98,99))))</f>
        <v>#REF!</v>
      </c>
      <c r="CS12" s="101">
        <f t="shared" si="13"/>
        <v>41821</v>
      </c>
      <c r="CT12" s="101" t="str">
        <f t="shared" si="14"/>
        <v/>
      </c>
      <c r="CU12" s="101" t="str">
        <f t="shared" si="15"/>
        <v/>
      </c>
      <c r="CV12" s="101" t="str">
        <f t="shared" si="16"/>
        <v/>
      </c>
      <c r="CW12" s="101" t="str">
        <f t="shared" si="17"/>
        <v/>
      </c>
      <c r="CX12" s="101" t="str">
        <f t="shared" si="18"/>
        <v/>
      </c>
      <c r="CY12" s="101" t="str">
        <f t="shared" si="19"/>
        <v/>
      </c>
      <c r="CZ12" s="101" t="str">
        <f t="shared" si="20"/>
        <v/>
      </c>
    </row>
    <row r="13" spans="1:104" s="9" customFormat="1" ht="40.5" customHeight="1" x14ac:dyDescent="0.25">
      <c r="A13" s="27">
        <v>10</v>
      </c>
      <c r="B13" s="41" t="s">
        <v>2277</v>
      </c>
      <c r="C13" s="41" t="s">
        <v>125</v>
      </c>
      <c r="D13" s="42"/>
      <c r="E13" s="43" t="s">
        <v>183</v>
      </c>
      <c r="F13" s="44">
        <v>38810</v>
      </c>
      <c r="G13" s="41" t="s">
        <v>184</v>
      </c>
      <c r="H13" s="41" t="s">
        <v>185</v>
      </c>
      <c r="I13" s="41">
        <v>54145</v>
      </c>
      <c r="J13" s="44">
        <v>38829</v>
      </c>
      <c r="K13" s="44">
        <v>42462</v>
      </c>
      <c r="L13" s="41" t="s">
        <v>186</v>
      </c>
      <c r="M13" s="41" t="s">
        <v>187</v>
      </c>
      <c r="N13" s="41" t="s">
        <v>188</v>
      </c>
      <c r="O13" s="41">
        <v>3270</v>
      </c>
      <c r="P13" s="41"/>
      <c r="Q13" s="41"/>
      <c r="R13" s="84" t="s">
        <v>189</v>
      </c>
      <c r="S13" s="44" t="s">
        <v>190</v>
      </c>
      <c r="T13" s="41"/>
      <c r="U13" s="41"/>
      <c r="V13" s="41"/>
      <c r="W13" s="41"/>
      <c r="X13" s="94">
        <v>4.72</v>
      </c>
      <c r="Y13" s="94" t="s">
        <v>191</v>
      </c>
      <c r="Z13" s="94">
        <v>3270</v>
      </c>
      <c r="AA13" s="41" t="s">
        <v>192</v>
      </c>
      <c r="AB13" s="41">
        <v>50</v>
      </c>
      <c r="AC13" s="41">
        <v>15</v>
      </c>
      <c r="AD13" s="41">
        <v>70</v>
      </c>
      <c r="AE13" s="94">
        <v>2</v>
      </c>
      <c r="AF13" s="41">
        <v>0.04</v>
      </c>
      <c r="AG13" s="41">
        <v>10</v>
      </c>
      <c r="AH13" s="41"/>
      <c r="AI13" s="41">
        <v>2</v>
      </c>
      <c r="AJ13" s="41"/>
      <c r="AK13" s="41" t="s">
        <v>110</v>
      </c>
      <c r="AL13" s="44" t="s">
        <v>193</v>
      </c>
      <c r="AM13" s="44" t="s">
        <v>194</v>
      </c>
      <c r="AN13" s="41" t="s">
        <v>195</v>
      </c>
      <c r="AO13" s="41"/>
      <c r="AP13" s="41"/>
      <c r="AQ13" s="41"/>
      <c r="AT13" s="41" t="str">
        <f t="shared" ca="1" si="21"/>
        <v>Изтекло</v>
      </c>
      <c r="AU13" s="41" t="str">
        <f t="shared" si="0"/>
        <v>Действащо</v>
      </c>
      <c r="CE13" s="41" t="str">
        <f t="shared" si="1"/>
        <v/>
      </c>
      <c r="CF13" s="44" t="str">
        <f t="shared" si="2"/>
        <v/>
      </c>
      <c r="CG13" s="44" t="e">
        <f>IF(TRIM(MID(SUBSTITUTE($CE13," ",REPT(" ",99)),COLUMN(#REF!)*99-98,99))="","",DATEVALUE(TRIM(MID(SUBSTITUTE($CE13," ",REPT(" ",99)),COLUMN(#REF!)*99-98,99))))</f>
        <v>#REF!</v>
      </c>
      <c r="CH13" s="44" t="str">
        <f t="shared" si="3"/>
        <v/>
      </c>
      <c r="CI13" s="44" t="str">
        <f t="shared" si="4"/>
        <v/>
      </c>
      <c r="CJ13" s="44" t="str">
        <f t="shared" si="5"/>
        <v/>
      </c>
      <c r="CK13" s="44" t="str">
        <f t="shared" si="6"/>
        <v/>
      </c>
      <c r="CL13" s="44" t="str">
        <f t="shared" si="7"/>
        <v/>
      </c>
      <c r="CM13" s="44" t="str">
        <f t="shared" si="8"/>
        <v/>
      </c>
      <c r="CN13" s="44" t="str">
        <f t="shared" si="9"/>
        <v/>
      </c>
      <c r="CO13" s="44" t="str">
        <f t="shared" si="10"/>
        <v/>
      </c>
      <c r="CP13" s="41" t="str">
        <f t="shared" si="11"/>
        <v>19.5.2009 31.03.2015</v>
      </c>
      <c r="CQ13" s="44">
        <f t="shared" si="12"/>
        <v>39952</v>
      </c>
      <c r="CR13" s="44" t="e">
        <f>IF(TRIM(MID(SUBSTITUTE($CP13," ",REPT(" ",99)),COLUMN(#REF!)*99-98,99))="","",DATEVALUE(TRIM(MID(SUBSTITUTE($CP13," ",REPT(" ",99)),COLUMN(#REF!)*99-98,99))))</f>
        <v>#REF!</v>
      </c>
      <c r="CS13" s="44">
        <f t="shared" si="13"/>
        <v>42094</v>
      </c>
      <c r="CT13" s="44" t="str">
        <f t="shared" si="14"/>
        <v/>
      </c>
      <c r="CU13" s="44" t="str">
        <f t="shared" si="15"/>
        <v/>
      </c>
      <c r="CV13" s="44" t="str">
        <f t="shared" si="16"/>
        <v/>
      </c>
      <c r="CW13" s="44" t="str">
        <f t="shared" si="17"/>
        <v/>
      </c>
      <c r="CX13" s="44" t="str">
        <f t="shared" si="18"/>
        <v/>
      </c>
      <c r="CY13" s="44" t="str">
        <f t="shared" si="19"/>
        <v/>
      </c>
      <c r="CZ13" s="44" t="str">
        <f t="shared" si="20"/>
        <v/>
      </c>
    </row>
    <row r="14" spans="1:104" s="9" customFormat="1" ht="30" x14ac:dyDescent="0.25">
      <c r="A14" s="27">
        <v>11</v>
      </c>
      <c r="B14" s="45" t="s">
        <v>196</v>
      </c>
      <c r="C14" s="45" t="s">
        <v>197</v>
      </c>
      <c r="D14" s="46">
        <v>127001597</v>
      </c>
      <c r="E14" s="47" t="s">
        <v>198</v>
      </c>
      <c r="F14" s="48">
        <v>38884</v>
      </c>
      <c r="G14" s="41" t="s">
        <v>199</v>
      </c>
      <c r="H14" s="41" t="s">
        <v>200</v>
      </c>
      <c r="I14" s="41">
        <v>83510</v>
      </c>
      <c r="J14" s="44">
        <v>38880</v>
      </c>
      <c r="K14" s="44">
        <v>43266</v>
      </c>
      <c r="L14" s="41" t="s">
        <v>201</v>
      </c>
      <c r="M14" s="41" t="s">
        <v>202</v>
      </c>
      <c r="N14" s="45" t="s">
        <v>130</v>
      </c>
      <c r="O14" s="41">
        <v>1860</v>
      </c>
      <c r="P14" s="41"/>
      <c r="Q14" s="41"/>
      <c r="R14" s="84" t="s">
        <v>203</v>
      </c>
      <c r="S14" s="44" t="s">
        <v>204</v>
      </c>
      <c r="T14" s="41"/>
      <c r="U14" s="41"/>
      <c r="V14" s="41"/>
      <c r="W14" s="41"/>
      <c r="X14" s="94">
        <v>1.3</v>
      </c>
      <c r="Y14" s="94">
        <v>10.33</v>
      </c>
      <c r="Z14" s="94">
        <v>1860</v>
      </c>
      <c r="AA14" s="42" t="s">
        <v>85</v>
      </c>
      <c r="AB14" s="41">
        <v>50</v>
      </c>
      <c r="AC14" s="41"/>
      <c r="AD14" s="41">
        <v>150</v>
      </c>
      <c r="AE14" s="94"/>
      <c r="AF14" s="41"/>
      <c r="AG14" s="41"/>
      <c r="AH14" s="41"/>
      <c r="AI14" s="41"/>
      <c r="AJ14" s="41">
        <v>3</v>
      </c>
      <c r="AK14" s="41"/>
      <c r="AL14" s="48" t="s">
        <v>205</v>
      </c>
      <c r="AM14" s="48" t="s">
        <v>206</v>
      </c>
      <c r="AN14" s="41" t="s">
        <v>88</v>
      </c>
      <c r="AO14" s="41"/>
      <c r="AP14" s="41"/>
      <c r="AQ14" s="41"/>
      <c r="AT14" s="41" t="str">
        <f t="shared" ca="1" si="21"/>
        <v>Изтекло</v>
      </c>
      <c r="AU14" s="41" t="str">
        <f t="shared" si="0"/>
        <v>Действащо</v>
      </c>
      <c r="CE14" s="41" t="str">
        <f t="shared" si="1"/>
        <v/>
      </c>
      <c r="CF14" s="44" t="str">
        <f t="shared" si="2"/>
        <v/>
      </c>
      <c r="CG14" s="44" t="e">
        <f>IF(TRIM(MID(SUBSTITUTE($CE14," ",REPT(" ",99)),COLUMN(#REF!)*99-98,99))="","",DATEVALUE(TRIM(MID(SUBSTITUTE($CE14," ",REPT(" ",99)),COLUMN(#REF!)*99-98,99))))</f>
        <v>#REF!</v>
      </c>
      <c r="CH14" s="44" t="str">
        <f t="shared" si="3"/>
        <v/>
      </c>
      <c r="CI14" s="44" t="str">
        <f t="shared" si="4"/>
        <v/>
      </c>
      <c r="CJ14" s="44" t="str">
        <f t="shared" si="5"/>
        <v/>
      </c>
      <c r="CK14" s="44" t="str">
        <f t="shared" si="6"/>
        <v/>
      </c>
      <c r="CL14" s="44" t="str">
        <f t="shared" si="7"/>
        <v/>
      </c>
      <c r="CM14" s="44" t="str">
        <f t="shared" si="8"/>
        <v/>
      </c>
      <c r="CN14" s="44" t="str">
        <f t="shared" si="9"/>
        <v/>
      </c>
      <c r="CO14" s="44" t="str">
        <f t="shared" si="10"/>
        <v/>
      </c>
      <c r="CP14" s="41" t="str">
        <f t="shared" si="11"/>
        <v>9.3.2009 28.01.2015</v>
      </c>
      <c r="CQ14" s="44">
        <f t="shared" si="12"/>
        <v>39881</v>
      </c>
      <c r="CR14" s="44" t="e">
        <f>IF(TRIM(MID(SUBSTITUTE($CP14," ",REPT(" ",99)),COLUMN(#REF!)*99-98,99))="","",DATEVALUE(TRIM(MID(SUBSTITUTE($CP14," ",REPT(" ",99)),COLUMN(#REF!)*99-98,99))))</f>
        <v>#REF!</v>
      </c>
      <c r="CS14" s="44">
        <f t="shared" si="13"/>
        <v>42032</v>
      </c>
      <c r="CT14" s="44" t="str">
        <f t="shared" si="14"/>
        <v/>
      </c>
      <c r="CU14" s="44" t="str">
        <f t="shared" si="15"/>
        <v/>
      </c>
      <c r="CV14" s="44" t="str">
        <f t="shared" si="16"/>
        <v/>
      </c>
      <c r="CW14" s="44" t="str">
        <f t="shared" si="17"/>
        <v/>
      </c>
      <c r="CX14" s="44" t="str">
        <f t="shared" si="18"/>
        <v/>
      </c>
      <c r="CY14" s="44" t="str">
        <f t="shared" si="19"/>
        <v/>
      </c>
      <c r="CZ14" s="44" t="str">
        <f t="shared" si="20"/>
        <v/>
      </c>
    </row>
    <row r="15" spans="1:104" s="6" customFormat="1" ht="195" x14ac:dyDescent="0.25">
      <c r="A15" s="27">
        <v>12</v>
      </c>
      <c r="B15" s="49" t="s">
        <v>196</v>
      </c>
      <c r="C15" s="49" t="s">
        <v>197</v>
      </c>
      <c r="D15" s="50">
        <v>127001597</v>
      </c>
      <c r="E15" s="51" t="s">
        <v>207</v>
      </c>
      <c r="F15" s="5">
        <v>38897</v>
      </c>
      <c r="G15" s="27" t="s">
        <v>208</v>
      </c>
      <c r="H15" s="27" t="s">
        <v>197</v>
      </c>
      <c r="I15" s="27">
        <v>83510</v>
      </c>
      <c r="J15" s="30">
        <v>38917</v>
      </c>
      <c r="K15" s="30">
        <v>46996</v>
      </c>
      <c r="L15" s="27" t="s">
        <v>209</v>
      </c>
      <c r="M15" s="27" t="s">
        <v>210</v>
      </c>
      <c r="N15" s="27" t="s">
        <v>142</v>
      </c>
      <c r="O15" s="27">
        <v>3980</v>
      </c>
      <c r="P15" s="27" t="s">
        <v>2257</v>
      </c>
      <c r="Q15" s="30" t="s">
        <v>2258</v>
      </c>
      <c r="R15" s="229" t="s">
        <v>2166</v>
      </c>
      <c r="S15" s="30" t="s">
        <v>2167</v>
      </c>
      <c r="T15" s="27"/>
      <c r="U15" s="27"/>
      <c r="V15" s="27"/>
      <c r="W15" s="27"/>
      <c r="X15" s="75">
        <v>2.7360000000000002</v>
      </c>
      <c r="Y15" s="75" t="s">
        <v>211</v>
      </c>
      <c r="Z15" s="75">
        <v>3980</v>
      </c>
      <c r="AA15" s="27" t="s">
        <v>212</v>
      </c>
      <c r="AB15" s="27">
        <v>50</v>
      </c>
      <c r="AC15" s="27"/>
      <c r="AD15" s="27">
        <v>70</v>
      </c>
      <c r="AE15" s="75"/>
      <c r="AF15" s="27"/>
      <c r="AG15" s="27"/>
      <c r="AH15" s="27"/>
      <c r="AI15" s="27"/>
      <c r="AJ15" s="27" t="s">
        <v>213</v>
      </c>
      <c r="AK15" s="27" t="s">
        <v>214</v>
      </c>
      <c r="AL15" s="5" t="s">
        <v>2322</v>
      </c>
      <c r="AM15" s="5" t="s">
        <v>2323</v>
      </c>
      <c r="AN15" s="27" t="s">
        <v>88</v>
      </c>
      <c r="AO15" s="27" t="s">
        <v>89</v>
      </c>
      <c r="AP15" s="27" t="s">
        <v>90</v>
      </c>
      <c r="AQ15" s="27" t="s">
        <v>145</v>
      </c>
      <c r="AT15" s="27" t="str">
        <f t="shared" ca="1" si="21"/>
        <v>Действащо</v>
      </c>
      <c r="AU15" s="27" t="str">
        <f t="shared" si="0"/>
        <v>Действащо</v>
      </c>
      <c r="CE15" s="27" t="str">
        <f t="shared" si="1"/>
        <v>26.6.2019 03.08.2026</v>
      </c>
      <c r="CF15" s="30">
        <f t="shared" si="2"/>
        <v>43642</v>
      </c>
      <c r="CG15" s="30" t="e">
        <f>IF(TRIM(MID(SUBSTITUTE($CE15," ",REPT(" ",99)),COLUMN(#REF!)*99-98,99))="","",DATEVALUE(TRIM(MID(SUBSTITUTE($CE15," ",REPT(" ",99)),COLUMN(#REF!)*99-98,99))))</f>
        <v>#REF!</v>
      </c>
      <c r="CH15" s="30">
        <f t="shared" si="3"/>
        <v>46237</v>
      </c>
      <c r="CI15" s="30" t="str">
        <f t="shared" si="4"/>
        <v/>
      </c>
      <c r="CJ15" s="30" t="str">
        <f t="shared" si="5"/>
        <v/>
      </c>
      <c r="CK15" s="30" t="str">
        <f t="shared" si="6"/>
        <v/>
      </c>
      <c r="CL15" s="30" t="str">
        <f t="shared" si="7"/>
        <v/>
      </c>
      <c r="CM15" s="30" t="str">
        <f t="shared" si="8"/>
        <v/>
      </c>
      <c r="CN15" s="30" t="str">
        <f t="shared" si="9"/>
        <v/>
      </c>
      <c r="CO15" s="30" t="str">
        <f t="shared" si="10"/>
        <v/>
      </c>
      <c r="CP15" s="27" t="str">
        <f t="shared" si="11"/>
        <v>9.3.2009 27.1.2015 26.06.2019 22.08.2024</v>
      </c>
      <c r="CQ15" s="30">
        <f t="shared" si="12"/>
        <v>39881</v>
      </c>
      <c r="CR15" s="30" t="e">
        <f>IF(TRIM(MID(SUBSTITUTE($CP15," ",REPT(" ",99)),COLUMN(#REF!)*99-98,99))="","",DATEVALUE(TRIM(MID(SUBSTITUTE($CP15," ",REPT(" ",99)),COLUMN(#REF!)*99-98,99))))</f>
        <v>#REF!</v>
      </c>
      <c r="CS15" s="30">
        <f t="shared" si="13"/>
        <v>42031</v>
      </c>
      <c r="CT15" s="30">
        <f t="shared" si="14"/>
        <v>43642</v>
      </c>
      <c r="CU15" s="30">
        <f t="shared" si="15"/>
        <v>45526</v>
      </c>
      <c r="CV15" s="30" t="str">
        <f t="shared" si="16"/>
        <v/>
      </c>
      <c r="CW15" s="30" t="str">
        <f t="shared" si="17"/>
        <v/>
      </c>
      <c r="CX15" s="30" t="str">
        <f t="shared" si="18"/>
        <v/>
      </c>
      <c r="CY15" s="30" t="str">
        <f t="shared" si="19"/>
        <v/>
      </c>
      <c r="CZ15" s="30" t="str">
        <f t="shared" si="20"/>
        <v/>
      </c>
    </row>
    <row r="16" spans="1:104" s="6" customFormat="1" ht="195" x14ac:dyDescent="0.25">
      <c r="A16" s="27">
        <v>13</v>
      </c>
      <c r="B16" s="49" t="s">
        <v>196</v>
      </c>
      <c r="C16" s="49" t="s">
        <v>197</v>
      </c>
      <c r="D16" s="50">
        <v>127001597</v>
      </c>
      <c r="E16" s="51" t="s">
        <v>215</v>
      </c>
      <c r="F16" s="5">
        <v>38897</v>
      </c>
      <c r="G16" s="27" t="s">
        <v>216</v>
      </c>
      <c r="H16" s="27" t="s">
        <v>217</v>
      </c>
      <c r="I16" s="27">
        <v>58222</v>
      </c>
      <c r="J16" s="30">
        <v>38917</v>
      </c>
      <c r="K16" s="76">
        <v>46690</v>
      </c>
      <c r="L16" s="27" t="s">
        <v>218</v>
      </c>
      <c r="M16" s="27" t="s">
        <v>141</v>
      </c>
      <c r="N16" s="27" t="s">
        <v>142</v>
      </c>
      <c r="O16" s="27">
        <v>380</v>
      </c>
      <c r="P16" s="27">
        <v>165</v>
      </c>
      <c r="Q16" s="30">
        <v>44498</v>
      </c>
      <c r="R16" s="1" t="s">
        <v>219</v>
      </c>
      <c r="S16" s="30" t="s">
        <v>220</v>
      </c>
      <c r="T16" s="27"/>
      <c r="U16" s="27"/>
      <c r="V16" s="27"/>
      <c r="W16" s="27"/>
      <c r="X16" s="75">
        <v>0.28799999999999998</v>
      </c>
      <c r="Y16" s="75" t="s">
        <v>221</v>
      </c>
      <c r="Z16" s="75">
        <v>380</v>
      </c>
      <c r="AA16" s="27" t="s">
        <v>212</v>
      </c>
      <c r="AB16" s="27">
        <v>50</v>
      </c>
      <c r="AC16" s="27"/>
      <c r="AD16" s="27">
        <v>70</v>
      </c>
      <c r="AE16" s="75"/>
      <c r="AF16" s="27"/>
      <c r="AG16" s="27"/>
      <c r="AH16" s="27"/>
      <c r="AI16" s="27"/>
      <c r="AJ16" s="27" t="s">
        <v>213</v>
      </c>
      <c r="AK16" s="27"/>
      <c r="AL16" s="102" t="s">
        <v>222</v>
      </c>
      <c r="AM16" s="102" t="s">
        <v>223</v>
      </c>
      <c r="AN16" s="27" t="s">
        <v>88</v>
      </c>
      <c r="AO16" s="27" t="s">
        <v>89</v>
      </c>
      <c r="AP16" s="27" t="s">
        <v>90</v>
      </c>
      <c r="AQ16" s="27" t="s">
        <v>145</v>
      </c>
      <c r="AT16" s="27" t="str">
        <f t="shared" ca="1" si="21"/>
        <v>Действащо</v>
      </c>
      <c r="AU16" s="27" t="str">
        <f t="shared" si="0"/>
        <v>Действащо</v>
      </c>
      <c r="CE16" s="27" t="str">
        <f t="shared" si="1"/>
        <v>29.10.2021</v>
      </c>
      <c r="CF16" s="30">
        <f t="shared" si="2"/>
        <v>44498</v>
      </c>
      <c r="CG16" s="30" t="e">
        <f>IF(TRIM(MID(SUBSTITUTE($CE16," ",REPT(" ",99)),COLUMN(#REF!)*99-98,99))="","",DATEVALUE(TRIM(MID(SUBSTITUTE($CE16," ",REPT(" ",99)),COLUMN(#REF!)*99-98,99))))</f>
        <v>#REF!</v>
      </c>
      <c r="CH16" s="30" t="str">
        <f t="shared" si="3"/>
        <v/>
      </c>
      <c r="CI16" s="30" t="str">
        <f t="shared" si="4"/>
        <v/>
      </c>
      <c r="CJ16" s="30" t="str">
        <f t="shared" si="5"/>
        <v/>
      </c>
      <c r="CK16" s="30" t="str">
        <f t="shared" si="6"/>
        <v/>
      </c>
      <c r="CL16" s="30" t="str">
        <f t="shared" si="7"/>
        <v/>
      </c>
      <c r="CM16" s="30" t="str">
        <f t="shared" si="8"/>
        <v/>
      </c>
      <c r="CN16" s="30" t="str">
        <f t="shared" si="9"/>
        <v/>
      </c>
      <c r="CO16" s="30" t="str">
        <f t="shared" si="10"/>
        <v/>
      </c>
      <c r="CP16" s="27" t="str">
        <f t="shared" si="11"/>
        <v>9.3.2009 03.02.2015 13.06.2018 29.10.2021</v>
      </c>
      <c r="CQ16" s="30">
        <f t="shared" si="12"/>
        <v>39881</v>
      </c>
      <c r="CR16" s="30" t="e">
        <f>IF(TRIM(MID(SUBSTITUTE($CP16," ",REPT(" ",99)),COLUMN(#REF!)*99-98,99))="","",DATEVALUE(TRIM(MID(SUBSTITUTE($CP16," ",REPT(" ",99)),COLUMN(#REF!)*99-98,99))))</f>
        <v>#REF!</v>
      </c>
      <c r="CS16" s="30">
        <f t="shared" si="13"/>
        <v>42038</v>
      </c>
      <c r="CT16" s="30">
        <f t="shared" si="14"/>
        <v>43264</v>
      </c>
      <c r="CU16" s="30">
        <f t="shared" si="15"/>
        <v>44498</v>
      </c>
      <c r="CV16" s="30" t="str">
        <f t="shared" si="16"/>
        <v/>
      </c>
      <c r="CW16" s="30" t="str">
        <f t="shared" si="17"/>
        <v/>
      </c>
      <c r="CX16" s="30" t="str">
        <f t="shared" si="18"/>
        <v/>
      </c>
      <c r="CY16" s="30" t="str">
        <f t="shared" si="19"/>
        <v/>
      </c>
      <c r="CZ16" s="30" t="str">
        <f t="shared" si="20"/>
        <v/>
      </c>
    </row>
    <row r="17" spans="1:104" s="6" customFormat="1" ht="75" x14ac:dyDescent="0.25">
      <c r="A17" s="27">
        <v>14</v>
      </c>
      <c r="B17" s="27" t="s">
        <v>224</v>
      </c>
      <c r="C17" s="27" t="s">
        <v>225</v>
      </c>
      <c r="D17" s="28">
        <v>102222755</v>
      </c>
      <c r="E17" s="29" t="s">
        <v>226</v>
      </c>
      <c r="F17" s="30">
        <v>39007</v>
      </c>
      <c r="G17" s="27" t="s">
        <v>227</v>
      </c>
      <c r="H17" s="27" t="s">
        <v>228</v>
      </c>
      <c r="I17" s="27">
        <v>11538</v>
      </c>
      <c r="J17" s="30">
        <v>39007</v>
      </c>
      <c r="K17" s="27" t="s">
        <v>229</v>
      </c>
      <c r="L17" s="27" t="s">
        <v>230</v>
      </c>
      <c r="M17" s="27" t="s">
        <v>231</v>
      </c>
      <c r="N17" s="27" t="s">
        <v>232</v>
      </c>
      <c r="O17" s="27">
        <v>28290</v>
      </c>
      <c r="P17" s="27">
        <v>116</v>
      </c>
      <c r="Q17" s="30">
        <v>44109</v>
      </c>
      <c r="R17" s="1" t="s">
        <v>233</v>
      </c>
      <c r="S17" s="30" t="s">
        <v>234</v>
      </c>
      <c r="T17" s="27"/>
      <c r="U17" s="27"/>
      <c r="V17" s="27"/>
      <c r="W17" s="27"/>
      <c r="X17" s="75">
        <v>12.96</v>
      </c>
      <c r="Y17" s="75" t="s">
        <v>235</v>
      </c>
      <c r="Z17" s="75">
        <v>28290</v>
      </c>
      <c r="AA17" s="27" t="s">
        <v>192</v>
      </c>
      <c r="AB17" s="27">
        <v>50</v>
      </c>
      <c r="AC17" s="27">
        <v>15</v>
      </c>
      <c r="AD17" s="27">
        <v>70</v>
      </c>
      <c r="AE17" s="75">
        <v>2</v>
      </c>
      <c r="AF17" s="27">
        <v>0.04</v>
      </c>
      <c r="AG17" s="27">
        <v>10</v>
      </c>
      <c r="AH17" s="27"/>
      <c r="AI17" s="27">
        <v>2</v>
      </c>
      <c r="AJ17" s="27"/>
      <c r="AK17" s="27" t="s">
        <v>110</v>
      </c>
      <c r="AL17" s="5" t="s">
        <v>236</v>
      </c>
      <c r="AM17" s="5" t="s">
        <v>237</v>
      </c>
      <c r="AN17" s="27" t="s">
        <v>88</v>
      </c>
      <c r="AO17" s="27"/>
      <c r="AP17" s="27"/>
      <c r="AQ17" s="27"/>
      <c r="AT17" s="27" t="str">
        <f t="shared" ca="1" si="21"/>
        <v>Действащо</v>
      </c>
      <c r="AU17" s="27" t="str">
        <f t="shared" si="0"/>
        <v>Действащо</v>
      </c>
      <c r="CE17" s="27" t="str">
        <f t="shared" si="1"/>
        <v>05.10.2020</v>
      </c>
      <c r="CF17" s="30">
        <f t="shared" si="2"/>
        <v>44109</v>
      </c>
      <c r="CG17" s="30" t="e">
        <f>IF(TRIM(MID(SUBSTITUTE($CE17," ",REPT(" ",99)),COLUMN(#REF!)*99-98,99))="","",DATEVALUE(TRIM(MID(SUBSTITUTE($CE17," ",REPT(" ",99)),COLUMN(#REF!)*99-98,99))))</f>
        <v>#REF!</v>
      </c>
      <c r="CH17" s="30" t="str">
        <f t="shared" si="3"/>
        <v/>
      </c>
      <c r="CI17" s="30" t="str">
        <f t="shared" si="4"/>
        <v/>
      </c>
      <c r="CJ17" s="30" t="str">
        <f t="shared" si="5"/>
        <v/>
      </c>
      <c r="CK17" s="30" t="str">
        <f t="shared" si="6"/>
        <v/>
      </c>
      <c r="CL17" s="30" t="str">
        <f t="shared" si="7"/>
        <v/>
      </c>
      <c r="CM17" s="30" t="str">
        <f t="shared" si="8"/>
        <v/>
      </c>
      <c r="CN17" s="30" t="str">
        <f t="shared" si="9"/>
        <v/>
      </c>
      <c r="CO17" s="30" t="str">
        <f t="shared" si="10"/>
        <v/>
      </c>
      <c r="CP17" s="27" t="str">
        <f t="shared" si="11"/>
        <v>10.4.2012 5.10.2020</v>
      </c>
      <c r="CQ17" s="30">
        <f t="shared" si="12"/>
        <v>41009</v>
      </c>
      <c r="CR17" s="30" t="e">
        <f>IF(TRIM(MID(SUBSTITUTE($CP17," ",REPT(" ",99)),COLUMN(#REF!)*99-98,99))="","",DATEVALUE(TRIM(MID(SUBSTITUTE($CP17," ",REPT(" ",99)),COLUMN(#REF!)*99-98,99))))</f>
        <v>#REF!</v>
      </c>
      <c r="CS17" s="30">
        <f t="shared" si="13"/>
        <v>44109</v>
      </c>
      <c r="CT17" s="30" t="str">
        <f t="shared" si="14"/>
        <v/>
      </c>
      <c r="CU17" s="30" t="str">
        <f t="shared" si="15"/>
        <v/>
      </c>
      <c r="CV17" s="30" t="str">
        <f t="shared" si="16"/>
        <v/>
      </c>
      <c r="CW17" s="30" t="str">
        <f t="shared" si="17"/>
        <v/>
      </c>
      <c r="CX17" s="30" t="str">
        <f t="shared" si="18"/>
        <v/>
      </c>
      <c r="CY17" s="30" t="str">
        <f t="shared" si="19"/>
        <v/>
      </c>
      <c r="CZ17" s="30" t="str">
        <f t="shared" si="20"/>
        <v/>
      </c>
    </row>
    <row r="18" spans="1:104" s="8" customFormat="1" ht="45" x14ac:dyDescent="0.25">
      <c r="A18" s="27">
        <v>15</v>
      </c>
      <c r="B18" s="36" t="s">
        <v>2278</v>
      </c>
      <c r="C18" s="36" t="s">
        <v>238</v>
      </c>
      <c r="D18" s="37"/>
      <c r="E18" s="38" t="s">
        <v>239</v>
      </c>
      <c r="F18" s="39">
        <v>39134</v>
      </c>
      <c r="G18" s="36" t="s">
        <v>240</v>
      </c>
      <c r="H18" s="36" t="s">
        <v>241</v>
      </c>
      <c r="I18" s="36">
        <v>63241</v>
      </c>
      <c r="J18" s="39">
        <v>39134</v>
      </c>
      <c r="K18" s="39">
        <v>43881</v>
      </c>
      <c r="L18" s="36" t="s">
        <v>242</v>
      </c>
      <c r="M18" s="36" t="s">
        <v>243</v>
      </c>
      <c r="N18" s="36" t="s">
        <v>142</v>
      </c>
      <c r="O18" s="36">
        <v>78500</v>
      </c>
      <c r="P18" s="36"/>
      <c r="Q18" s="36"/>
      <c r="R18" s="83">
        <v>867</v>
      </c>
      <c r="S18" s="39">
        <v>41249</v>
      </c>
      <c r="T18" s="36">
        <v>1563</v>
      </c>
      <c r="U18" s="39">
        <v>42095</v>
      </c>
      <c r="V18" s="36"/>
      <c r="W18" s="36"/>
      <c r="X18" s="93">
        <v>9</v>
      </c>
      <c r="Y18" s="93">
        <v>215</v>
      </c>
      <c r="Z18" s="93">
        <v>78500</v>
      </c>
      <c r="AA18" s="36" t="s">
        <v>212</v>
      </c>
      <c r="AB18" s="36">
        <v>50</v>
      </c>
      <c r="AC18" s="36">
        <v>15</v>
      </c>
      <c r="AD18" s="36">
        <v>70</v>
      </c>
      <c r="AE18" s="93">
        <v>2</v>
      </c>
      <c r="AF18" s="36">
        <v>0.04</v>
      </c>
      <c r="AG18" s="36">
        <v>10</v>
      </c>
      <c r="AH18" s="36"/>
      <c r="AI18" s="36">
        <v>2</v>
      </c>
      <c r="AJ18" s="36"/>
      <c r="AK18" s="36" t="s">
        <v>244</v>
      </c>
      <c r="AL18" s="39" t="s">
        <v>245</v>
      </c>
      <c r="AM18" s="39" t="s">
        <v>246</v>
      </c>
      <c r="AN18" s="36" t="s">
        <v>88</v>
      </c>
      <c r="AO18" s="36"/>
      <c r="AP18" s="36"/>
      <c r="AQ18" s="36"/>
      <c r="AT18" s="36" t="str">
        <f t="shared" ca="1" si="21"/>
        <v>Прекратено</v>
      </c>
      <c r="AU18" s="36" t="str">
        <f t="shared" si="0"/>
        <v>Прекратено</v>
      </c>
      <c r="CE18" s="36" t="str">
        <f t="shared" si="1"/>
        <v/>
      </c>
      <c r="CF18" s="39" t="str">
        <f t="shared" si="2"/>
        <v/>
      </c>
      <c r="CG18" s="39" t="e">
        <f>IF(TRIM(MID(SUBSTITUTE($CE18," ",REPT(" ",99)),COLUMN(#REF!)*99-98,99))="","",DATEVALUE(TRIM(MID(SUBSTITUTE($CE18," ",REPT(" ",99)),COLUMN(#REF!)*99-98,99))))</f>
        <v>#REF!</v>
      </c>
      <c r="CH18" s="39" t="str">
        <f t="shared" si="3"/>
        <v/>
      </c>
      <c r="CI18" s="39" t="str">
        <f t="shared" si="4"/>
        <v/>
      </c>
      <c r="CJ18" s="39" t="str">
        <f t="shared" si="5"/>
        <v/>
      </c>
      <c r="CK18" s="39" t="str">
        <f t="shared" si="6"/>
        <v/>
      </c>
      <c r="CL18" s="39" t="str">
        <f t="shared" si="7"/>
        <v/>
      </c>
      <c r="CM18" s="39" t="str">
        <f t="shared" si="8"/>
        <v/>
      </c>
      <c r="CN18" s="39" t="str">
        <f t="shared" si="9"/>
        <v/>
      </c>
      <c r="CO18" s="39" t="str">
        <f t="shared" si="10"/>
        <v/>
      </c>
      <c r="CP18" s="36" t="str">
        <f t="shared" si="11"/>
        <v>06.12.2012</v>
      </c>
      <c r="CQ18" s="39">
        <f t="shared" si="12"/>
        <v>41249</v>
      </c>
      <c r="CR18" s="39" t="e">
        <f>IF(TRIM(MID(SUBSTITUTE($CP18," ",REPT(" ",99)),COLUMN(#REF!)*99-98,99))="","",DATEVALUE(TRIM(MID(SUBSTITUTE($CP18," ",REPT(" ",99)),COLUMN(#REF!)*99-98,99))))</f>
        <v>#REF!</v>
      </c>
      <c r="CS18" s="39" t="str">
        <f t="shared" si="13"/>
        <v/>
      </c>
      <c r="CT18" s="39" t="str">
        <f t="shared" si="14"/>
        <v/>
      </c>
      <c r="CU18" s="39" t="str">
        <f t="shared" si="15"/>
        <v/>
      </c>
      <c r="CV18" s="39" t="str">
        <f t="shared" si="16"/>
        <v/>
      </c>
      <c r="CW18" s="39" t="str">
        <f t="shared" si="17"/>
        <v/>
      </c>
      <c r="CX18" s="39" t="str">
        <f t="shared" si="18"/>
        <v/>
      </c>
      <c r="CY18" s="39" t="str">
        <f t="shared" si="19"/>
        <v/>
      </c>
      <c r="CZ18" s="39" t="str">
        <f t="shared" si="20"/>
        <v/>
      </c>
    </row>
    <row r="19" spans="1:104" s="8" customFormat="1" ht="45" x14ac:dyDescent="0.25">
      <c r="A19" s="27">
        <v>16</v>
      </c>
      <c r="B19" s="36" t="s">
        <v>2278</v>
      </c>
      <c r="C19" s="36" t="s">
        <v>238</v>
      </c>
      <c r="D19" s="37"/>
      <c r="E19" s="38" t="s">
        <v>239</v>
      </c>
      <c r="F19" s="39">
        <v>39134</v>
      </c>
      <c r="G19" s="36" t="s">
        <v>240</v>
      </c>
      <c r="H19" s="36" t="s">
        <v>241</v>
      </c>
      <c r="I19" s="36">
        <v>63241</v>
      </c>
      <c r="J19" s="39">
        <v>39134</v>
      </c>
      <c r="K19" s="39">
        <v>43881</v>
      </c>
      <c r="L19" s="36" t="s">
        <v>242</v>
      </c>
      <c r="M19" s="36" t="s">
        <v>243</v>
      </c>
      <c r="N19" s="36" t="s">
        <v>142</v>
      </c>
      <c r="O19" s="36">
        <v>78500</v>
      </c>
      <c r="P19" s="36"/>
      <c r="Q19" s="36"/>
      <c r="R19" s="83">
        <v>867</v>
      </c>
      <c r="S19" s="39">
        <v>41249</v>
      </c>
      <c r="T19" s="36">
        <v>1563</v>
      </c>
      <c r="U19" s="39">
        <v>42095</v>
      </c>
      <c r="V19" s="36"/>
      <c r="W19" s="36"/>
      <c r="X19" s="93">
        <v>9</v>
      </c>
      <c r="Y19" s="93">
        <v>215</v>
      </c>
      <c r="Z19" s="93">
        <v>78500</v>
      </c>
      <c r="AA19" s="36" t="s">
        <v>212</v>
      </c>
      <c r="AB19" s="36">
        <v>50</v>
      </c>
      <c r="AC19" s="36">
        <v>15</v>
      </c>
      <c r="AD19" s="36">
        <v>70</v>
      </c>
      <c r="AE19" s="93">
        <v>2</v>
      </c>
      <c r="AF19" s="36">
        <v>0.04</v>
      </c>
      <c r="AG19" s="36">
        <v>10</v>
      </c>
      <c r="AH19" s="36"/>
      <c r="AI19" s="36">
        <v>2</v>
      </c>
      <c r="AJ19" s="36"/>
      <c r="AK19" s="36" t="s">
        <v>244</v>
      </c>
      <c r="AL19" s="39" t="s">
        <v>247</v>
      </c>
      <c r="AM19" s="39" t="s">
        <v>248</v>
      </c>
      <c r="AN19" s="36" t="s">
        <v>88</v>
      </c>
      <c r="AO19" s="36"/>
      <c r="AP19" s="36"/>
      <c r="AQ19" s="36"/>
      <c r="AT19" s="36" t="str">
        <f t="shared" ca="1" si="21"/>
        <v>Прекратено</v>
      </c>
      <c r="AU19" s="36" t="str">
        <f t="shared" si="0"/>
        <v>Прекратено</v>
      </c>
      <c r="CE19" s="36" t="str">
        <f t="shared" si="1"/>
        <v/>
      </c>
      <c r="CF19" s="39" t="str">
        <f t="shared" si="2"/>
        <v/>
      </c>
      <c r="CG19" s="39" t="e">
        <f>IF(TRIM(MID(SUBSTITUTE($CE19," ",REPT(" ",99)),COLUMN(#REF!)*99-98,99))="","",DATEVALUE(TRIM(MID(SUBSTITUTE($CE19," ",REPT(" ",99)),COLUMN(#REF!)*99-98,99))))</f>
        <v>#REF!</v>
      </c>
      <c r="CH19" s="39" t="str">
        <f t="shared" si="3"/>
        <v/>
      </c>
      <c r="CI19" s="39" t="str">
        <f t="shared" si="4"/>
        <v/>
      </c>
      <c r="CJ19" s="39" t="str">
        <f t="shared" si="5"/>
        <v/>
      </c>
      <c r="CK19" s="39" t="str">
        <f t="shared" si="6"/>
        <v/>
      </c>
      <c r="CL19" s="39" t="str">
        <f t="shared" si="7"/>
        <v/>
      </c>
      <c r="CM19" s="39" t="str">
        <f t="shared" si="8"/>
        <v/>
      </c>
      <c r="CN19" s="39" t="str">
        <f t="shared" si="9"/>
        <v/>
      </c>
      <c r="CO19" s="39" t="str">
        <f t="shared" si="10"/>
        <v/>
      </c>
      <c r="CP19" s="36" t="str">
        <f t="shared" si="11"/>
        <v>06.12.2012</v>
      </c>
      <c r="CQ19" s="39">
        <f t="shared" si="12"/>
        <v>41249</v>
      </c>
      <c r="CR19" s="39" t="e">
        <f>IF(TRIM(MID(SUBSTITUTE($CP19," ",REPT(" ",99)),COLUMN(#REF!)*99-98,99))="","",DATEVALUE(TRIM(MID(SUBSTITUTE($CP19," ",REPT(" ",99)),COLUMN(#REF!)*99-98,99))))</f>
        <v>#REF!</v>
      </c>
      <c r="CS19" s="39" t="str">
        <f t="shared" si="13"/>
        <v/>
      </c>
      <c r="CT19" s="39" t="str">
        <f t="shared" si="14"/>
        <v/>
      </c>
      <c r="CU19" s="39" t="str">
        <f t="shared" si="15"/>
        <v/>
      </c>
      <c r="CV19" s="39" t="str">
        <f t="shared" si="16"/>
        <v/>
      </c>
      <c r="CW19" s="39" t="str">
        <f t="shared" si="17"/>
        <v/>
      </c>
      <c r="CX19" s="39" t="str">
        <f t="shared" si="18"/>
        <v/>
      </c>
      <c r="CY19" s="39" t="str">
        <f t="shared" si="19"/>
        <v/>
      </c>
      <c r="CZ19" s="39" t="str">
        <f t="shared" si="20"/>
        <v/>
      </c>
    </row>
    <row r="20" spans="1:104" s="6" customFormat="1" ht="195" x14ac:dyDescent="0.25">
      <c r="A20" s="27">
        <v>17</v>
      </c>
      <c r="B20" s="27" t="s">
        <v>249</v>
      </c>
      <c r="C20" s="27" t="s">
        <v>250</v>
      </c>
      <c r="D20" s="28">
        <v>121699202</v>
      </c>
      <c r="E20" s="29" t="s">
        <v>251</v>
      </c>
      <c r="F20" s="30">
        <v>39143</v>
      </c>
      <c r="G20" s="27" t="s">
        <v>252</v>
      </c>
      <c r="H20" s="27" t="s">
        <v>253</v>
      </c>
      <c r="I20" s="27">
        <v>789</v>
      </c>
      <c r="J20" s="30">
        <v>39143</v>
      </c>
      <c r="K20" s="76">
        <v>46752</v>
      </c>
      <c r="L20" s="27" t="s">
        <v>254</v>
      </c>
      <c r="M20" s="27" t="s">
        <v>255</v>
      </c>
      <c r="N20" s="27" t="s">
        <v>142</v>
      </c>
      <c r="O20" s="27">
        <v>10738</v>
      </c>
      <c r="P20" s="27">
        <v>1673</v>
      </c>
      <c r="Q20" s="30">
        <v>42307</v>
      </c>
      <c r="R20" s="1" t="s">
        <v>256</v>
      </c>
      <c r="S20" s="30" t="s">
        <v>257</v>
      </c>
      <c r="T20" s="27"/>
      <c r="U20" s="27"/>
      <c r="V20" s="27"/>
      <c r="W20" s="27"/>
      <c r="X20" s="75">
        <v>0.504</v>
      </c>
      <c r="Y20" s="75">
        <v>10</v>
      </c>
      <c r="Z20" s="75">
        <v>3560</v>
      </c>
      <c r="AA20" s="27" t="s">
        <v>212</v>
      </c>
      <c r="AB20" s="27">
        <v>50</v>
      </c>
      <c r="AC20" s="27"/>
      <c r="AD20" s="27">
        <v>70</v>
      </c>
      <c r="AE20" s="75"/>
      <c r="AF20" s="27"/>
      <c r="AG20" s="27"/>
      <c r="AH20" s="27"/>
      <c r="AI20" s="27">
        <v>2</v>
      </c>
      <c r="AJ20" s="27" t="s">
        <v>213</v>
      </c>
      <c r="AK20" s="27" t="s">
        <v>258</v>
      </c>
      <c r="AL20" s="5" t="s">
        <v>259</v>
      </c>
      <c r="AM20" s="5" t="s">
        <v>260</v>
      </c>
      <c r="AN20" s="27" t="s">
        <v>88</v>
      </c>
      <c r="AO20" s="27" t="s">
        <v>89</v>
      </c>
      <c r="AP20" s="27" t="s">
        <v>90</v>
      </c>
      <c r="AQ20" s="27" t="s">
        <v>261</v>
      </c>
      <c r="AT20" s="27" t="str">
        <f t="shared" ca="1" si="21"/>
        <v>Действащо</v>
      </c>
      <c r="AU20" s="27" t="str">
        <f t="shared" si="0"/>
        <v>Действащо</v>
      </c>
      <c r="CE20" s="27" t="str">
        <f t="shared" si="1"/>
        <v>30.10.2015</v>
      </c>
      <c r="CF20" s="30">
        <f t="shared" si="2"/>
        <v>42307</v>
      </c>
      <c r="CG20" s="30" t="e">
        <f>IF(TRIM(MID(SUBSTITUTE($CE20," ",REPT(" ",99)),COLUMN(#REF!)*99-98,99))="","",DATEVALUE(TRIM(MID(SUBSTITUTE($CE20," ",REPT(" ",99)),COLUMN(#REF!)*99-98,99))))</f>
        <v>#REF!</v>
      </c>
      <c r="CH20" s="30" t="str">
        <f t="shared" si="3"/>
        <v/>
      </c>
      <c r="CI20" s="30" t="str">
        <f t="shared" si="4"/>
        <v/>
      </c>
      <c r="CJ20" s="30" t="str">
        <f t="shared" si="5"/>
        <v/>
      </c>
      <c r="CK20" s="30" t="str">
        <f t="shared" si="6"/>
        <v/>
      </c>
      <c r="CL20" s="30" t="str">
        <f t="shared" si="7"/>
        <v/>
      </c>
      <c r="CM20" s="30" t="str">
        <f t="shared" si="8"/>
        <v/>
      </c>
      <c r="CN20" s="30" t="str">
        <f t="shared" si="9"/>
        <v/>
      </c>
      <c r="CO20" s="30" t="str">
        <f t="shared" si="10"/>
        <v/>
      </c>
      <c r="CP20" s="27" t="str">
        <f t="shared" si="11"/>
        <v>13.3.2013 27.11.2018 24.3.2023</v>
      </c>
      <c r="CQ20" s="30">
        <f t="shared" si="12"/>
        <v>41346</v>
      </c>
      <c r="CR20" s="30" t="e">
        <f>IF(TRIM(MID(SUBSTITUTE($CP20," ",REPT(" ",99)),COLUMN(#REF!)*99-98,99))="","",DATEVALUE(TRIM(MID(SUBSTITUTE($CP20," ",REPT(" ",99)),COLUMN(#REF!)*99-98,99))))</f>
        <v>#REF!</v>
      </c>
      <c r="CS20" s="30">
        <f t="shared" si="13"/>
        <v>43431</v>
      </c>
      <c r="CT20" s="30">
        <f t="shared" si="14"/>
        <v>45009</v>
      </c>
      <c r="CU20" s="30" t="str">
        <f t="shared" si="15"/>
        <v/>
      </c>
      <c r="CV20" s="30" t="str">
        <f t="shared" si="16"/>
        <v/>
      </c>
      <c r="CW20" s="30" t="str">
        <f t="shared" si="17"/>
        <v/>
      </c>
      <c r="CX20" s="30" t="str">
        <f t="shared" si="18"/>
        <v/>
      </c>
      <c r="CY20" s="30" t="str">
        <f t="shared" si="19"/>
        <v/>
      </c>
      <c r="CZ20" s="30" t="str">
        <f t="shared" si="20"/>
        <v/>
      </c>
    </row>
    <row r="21" spans="1:104" s="10" customFormat="1" ht="45" x14ac:dyDescent="0.25">
      <c r="A21" s="27">
        <v>18</v>
      </c>
      <c r="B21" s="52" t="s">
        <v>249</v>
      </c>
      <c r="C21" s="52" t="s">
        <v>250</v>
      </c>
      <c r="D21" s="53">
        <v>121699202</v>
      </c>
      <c r="E21" s="54" t="s">
        <v>251</v>
      </c>
      <c r="F21" s="55">
        <v>39143</v>
      </c>
      <c r="G21" s="52" t="s">
        <v>262</v>
      </c>
      <c r="H21" s="52" t="s">
        <v>253</v>
      </c>
      <c r="I21" s="52">
        <v>789</v>
      </c>
      <c r="J21" s="55">
        <v>39143</v>
      </c>
      <c r="K21" s="77">
        <v>46752</v>
      </c>
      <c r="L21" s="52" t="s">
        <v>254</v>
      </c>
      <c r="M21" s="52" t="s">
        <v>255</v>
      </c>
      <c r="N21" s="52" t="s">
        <v>142</v>
      </c>
      <c r="O21" s="52">
        <v>1825</v>
      </c>
      <c r="P21" s="52">
        <v>1673</v>
      </c>
      <c r="Q21" s="55">
        <v>42307</v>
      </c>
      <c r="R21" s="85" t="s">
        <v>256</v>
      </c>
      <c r="S21" s="55" t="s">
        <v>257</v>
      </c>
      <c r="T21" s="52"/>
      <c r="U21" s="52"/>
      <c r="V21" s="52"/>
      <c r="W21" s="52"/>
      <c r="X21" s="95"/>
      <c r="Y21" s="95">
        <v>2</v>
      </c>
      <c r="Z21" s="95">
        <v>1825</v>
      </c>
      <c r="AA21" s="52" t="s">
        <v>212</v>
      </c>
      <c r="AB21" s="52">
        <v>50</v>
      </c>
      <c r="AC21" s="52">
        <v>15</v>
      </c>
      <c r="AD21" s="52">
        <v>70</v>
      </c>
      <c r="AE21" s="95">
        <v>2</v>
      </c>
      <c r="AF21" s="52">
        <v>0.04</v>
      </c>
      <c r="AG21" s="52">
        <v>10</v>
      </c>
      <c r="AH21" s="52"/>
      <c r="AI21" s="52">
        <v>2</v>
      </c>
      <c r="AJ21" s="52"/>
      <c r="AK21" s="52" t="s">
        <v>263</v>
      </c>
      <c r="AL21" s="55" t="s">
        <v>264</v>
      </c>
      <c r="AM21" s="55" t="s">
        <v>265</v>
      </c>
      <c r="AN21" s="52" t="s">
        <v>88</v>
      </c>
      <c r="AO21" s="52"/>
      <c r="AP21" s="52"/>
      <c r="AQ21" s="52"/>
      <c r="AT21" s="27" t="str">
        <f t="shared" ca="1" si="21"/>
        <v>Действащо</v>
      </c>
      <c r="AU21" s="27" t="str">
        <f t="shared" si="0"/>
        <v>Действащо</v>
      </c>
      <c r="CE21" s="27" t="str">
        <f t="shared" si="1"/>
        <v>30.10.2015</v>
      </c>
      <c r="CF21" s="30">
        <f t="shared" si="2"/>
        <v>42307</v>
      </c>
      <c r="CG21" s="30" t="e">
        <f>IF(TRIM(MID(SUBSTITUTE($CE21," ",REPT(" ",99)),COLUMN(#REF!)*99-98,99))="","",DATEVALUE(TRIM(MID(SUBSTITUTE($CE21," ",REPT(" ",99)),COLUMN(#REF!)*99-98,99))))</f>
        <v>#REF!</v>
      </c>
      <c r="CH21" s="30" t="str">
        <f t="shared" si="3"/>
        <v/>
      </c>
      <c r="CI21" s="30" t="str">
        <f t="shared" si="4"/>
        <v/>
      </c>
      <c r="CJ21" s="30" t="str">
        <f t="shared" si="5"/>
        <v/>
      </c>
      <c r="CK21" s="30" t="str">
        <f t="shared" si="6"/>
        <v/>
      </c>
      <c r="CL21" s="30" t="str">
        <f t="shared" si="7"/>
        <v/>
      </c>
      <c r="CM21" s="30" t="str">
        <f t="shared" si="8"/>
        <v/>
      </c>
      <c r="CN21" s="30" t="str">
        <f t="shared" si="9"/>
        <v/>
      </c>
      <c r="CO21" s="30" t="str">
        <f t="shared" si="10"/>
        <v/>
      </c>
      <c r="CP21" s="27" t="str">
        <f t="shared" si="11"/>
        <v>13.3.2013 27.11.2018 24.3.2023</v>
      </c>
      <c r="CQ21" s="30">
        <f t="shared" si="12"/>
        <v>41346</v>
      </c>
      <c r="CR21" s="30" t="e">
        <f>IF(TRIM(MID(SUBSTITUTE($CP21," ",REPT(" ",99)),COLUMN(#REF!)*99-98,99))="","",DATEVALUE(TRIM(MID(SUBSTITUTE($CP21," ",REPT(" ",99)),COLUMN(#REF!)*99-98,99))))</f>
        <v>#REF!</v>
      </c>
      <c r="CS21" s="30">
        <f t="shared" si="13"/>
        <v>43431</v>
      </c>
      <c r="CT21" s="30">
        <f t="shared" si="14"/>
        <v>45009</v>
      </c>
      <c r="CU21" s="30" t="str">
        <f t="shared" si="15"/>
        <v/>
      </c>
      <c r="CV21" s="30" t="str">
        <f t="shared" si="16"/>
        <v/>
      </c>
      <c r="CW21" s="30" t="str">
        <f t="shared" si="17"/>
        <v/>
      </c>
      <c r="CX21" s="30" t="str">
        <f t="shared" si="18"/>
        <v/>
      </c>
      <c r="CY21" s="30" t="str">
        <f t="shared" si="19"/>
        <v/>
      </c>
      <c r="CZ21" s="30" t="str">
        <f t="shared" si="20"/>
        <v/>
      </c>
    </row>
    <row r="22" spans="1:104" s="8" customFormat="1" x14ac:dyDescent="0.25">
      <c r="A22" s="27">
        <v>19</v>
      </c>
      <c r="B22" s="36" t="s">
        <v>266</v>
      </c>
      <c r="C22" s="36" t="s">
        <v>171</v>
      </c>
      <c r="D22" s="37">
        <v>829054324</v>
      </c>
      <c r="E22" s="38" t="s">
        <v>267</v>
      </c>
      <c r="F22" s="39">
        <v>39146</v>
      </c>
      <c r="G22" s="36" t="s">
        <v>268</v>
      </c>
      <c r="H22" s="36" t="s">
        <v>171</v>
      </c>
      <c r="I22" s="36">
        <v>39030</v>
      </c>
      <c r="J22" s="39">
        <v>39146</v>
      </c>
      <c r="K22" s="39">
        <v>43190</v>
      </c>
      <c r="L22" s="36" t="s">
        <v>175</v>
      </c>
      <c r="M22" s="36" t="s">
        <v>269</v>
      </c>
      <c r="N22" s="36" t="s">
        <v>142</v>
      </c>
      <c r="O22" s="36">
        <v>2700</v>
      </c>
      <c r="P22" s="36">
        <v>1082</v>
      </c>
      <c r="Q22" s="39">
        <v>41354</v>
      </c>
      <c r="R22" s="83"/>
      <c r="S22" s="36"/>
      <c r="T22" s="36">
        <v>10</v>
      </c>
      <c r="U22" s="39">
        <v>43139</v>
      </c>
      <c r="V22" s="36"/>
      <c r="W22" s="36"/>
      <c r="X22" s="93">
        <v>2.52</v>
      </c>
      <c r="Y22" s="93">
        <v>7</v>
      </c>
      <c r="Z22" s="93">
        <v>2700</v>
      </c>
      <c r="AA22" s="36" t="s">
        <v>212</v>
      </c>
      <c r="AB22" s="36">
        <v>50</v>
      </c>
      <c r="AC22" s="36">
        <v>25</v>
      </c>
      <c r="AD22" s="36">
        <v>125</v>
      </c>
      <c r="AE22" s="93"/>
      <c r="AF22" s="36"/>
      <c r="AG22" s="36"/>
      <c r="AH22" s="36"/>
      <c r="AI22" s="36"/>
      <c r="AJ22" s="36" t="s">
        <v>213</v>
      </c>
      <c r="AK22" s="36"/>
      <c r="AL22" s="39" t="s">
        <v>270</v>
      </c>
      <c r="AM22" s="39" t="s">
        <v>271</v>
      </c>
      <c r="AN22" s="36" t="s">
        <v>88</v>
      </c>
      <c r="AO22" s="36"/>
      <c r="AP22" s="36"/>
      <c r="AQ22" s="36"/>
      <c r="AT22" s="36" t="str">
        <f t="shared" ca="1" si="21"/>
        <v>Прекратено</v>
      </c>
      <c r="AU22" s="36" t="str">
        <f t="shared" si="0"/>
        <v>Действащо</v>
      </c>
      <c r="CE22" s="36" t="str">
        <f t="shared" si="1"/>
        <v>21.03.2013</v>
      </c>
      <c r="CF22" s="39">
        <f t="shared" si="2"/>
        <v>41354</v>
      </c>
      <c r="CG22" s="39" t="e">
        <f>IF(TRIM(MID(SUBSTITUTE($CE22," ",REPT(" ",99)),COLUMN(#REF!)*99-98,99))="","",DATEVALUE(TRIM(MID(SUBSTITUTE($CE22," ",REPT(" ",99)),COLUMN(#REF!)*99-98,99))))</f>
        <v>#REF!</v>
      </c>
      <c r="CH22" s="39" t="str">
        <f t="shared" si="3"/>
        <v/>
      </c>
      <c r="CI22" s="39" t="str">
        <f t="shared" si="4"/>
        <v/>
      </c>
      <c r="CJ22" s="39" t="str">
        <f t="shared" si="5"/>
        <v/>
      </c>
      <c r="CK22" s="39" t="str">
        <f t="shared" si="6"/>
        <v/>
      </c>
      <c r="CL22" s="39" t="str">
        <f t="shared" si="7"/>
        <v/>
      </c>
      <c r="CM22" s="39" t="str">
        <f t="shared" si="8"/>
        <v/>
      </c>
      <c r="CN22" s="39" t="str">
        <f t="shared" si="9"/>
        <v/>
      </c>
      <c r="CO22" s="39" t="str">
        <f t="shared" si="10"/>
        <v/>
      </c>
      <c r="CP22" s="36" t="str">
        <f t="shared" si="11"/>
        <v/>
      </c>
      <c r="CQ22" s="39" t="str">
        <f t="shared" si="12"/>
        <v/>
      </c>
      <c r="CR22" s="39" t="e">
        <f>IF(TRIM(MID(SUBSTITUTE($CP22," ",REPT(" ",99)),COLUMN(#REF!)*99-98,99))="","",DATEVALUE(TRIM(MID(SUBSTITUTE($CP22," ",REPT(" ",99)),COLUMN(#REF!)*99-98,99))))</f>
        <v>#REF!</v>
      </c>
      <c r="CS22" s="39" t="str">
        <f t="shared" si="13"/>
        <v/>
      </c>
      <c r="CT22" s="39" t="str">
        <f t="shared" si="14"/>
        <v/>
      </c>
      <c r="CU22" s="39" t="str">
        <f t="shared" si="15"/>
        <v/>
      </c>
      <c r="CV22" s="39" t="str">
        <f t="shared" si="16"/>
        <v/>
      </c>
      <c r="CW22" s="39" t="str">
        <f t="shared" si="17"/>
        <v/>
      </c>
      <c r="CX22" s="39" t="str">
        <f t="shared" si="18"/>
        <v/>
      </c>
      <c r="CY22" s="39" t="str">
        <f t="shared" si="19"/>
        <v/>
      </c>
      <c r="CZ22" s="39" t="str">
        <f t="shared" si="20"/>
        <v/>
      </c>
    </row>
    <row r="23" spans="1:104" s="6" customFormat="1" ht="195" x14ac:dyDescent="0.25">
      <c r="A23" s="27">
        <v>20</v>
      </c>
      <c r="B23" s="27" t="s">
        <v>2283</v>
      </c>
      <c r="C23" s="27" t="s">
        <v>272</v>
      </c>
      <c r="D23" s="28">
        <v>93403</v>
      </c>
      <c r="E23" s="29" t="s">
        <v>273</v>
      </c>
      <c r="F23" s="30">
        <v>39234</v>
      </c>
      <c r="G23" s="78" t="s">
        <v>2163</v>
      </c>
      <c r="H23" s="27" t="s">
        <v>272</v>
      </c>
      <c r="I23" s="27">
        <v>3719</v>
      </c>
      <c r="J23" s="30">
        <v>39234</v>
      </c>
      <c r="K23" s="30">
        <v>46904</v>
      </c>
      <c r="L23" s="27" t="s">
        <v>274</v>
      </c>
      <c r="M23" s="27" t="s">
        <v>275</v>
      </c>
      <c r="N23" s="49" t="s">
        <v>130</v>
      </c>
      <c r="O23" s="27">
        <v>1100000</v>
      </c>
      <c r="P23" s="27" t="s">
        <v>2164</v>
      </c>
      <c r="Q23" s="30" t="s">
        <v>2165</v>
      </c>
      <c r="R23" s="1" t="s">
        <v>2231</v>
      </c>
      <c r="S23" s="30" t="s">
        <v>2232</v>
      </c>
      <c r="T23" s="27"/>
      <c r="U23" s="27"/>
      <c r="V23" s="27"/>
      <c r="W23" s="27"/>
      <c r="X23" s="75">
        <v>165</v>
      </c>
      <c r="Y23" s="75">
        <v>3000</v>
      </c>
      <c r="Z23" s="75">
        <v>1100000</v>
      </c>
      <c r="AA23" s="27" t="s">
        <v>212</v>
      </c>
      <c r="AB23" s="27">
        <v>35</v>
      </c>
      <c r="AC23" s="27">
        <v>25</v>
      </c>
      <c r="AD23" s="27">
        <v>125</v>
      </c>
      <c r="AE23" s="75"/>
      <c r="AF23" s="27"/>
      <c r="AG23" s="27"/>
      <c r="AH23" s="27">
        <v>15</v>
      </c>
      <c r="AI23" s="27">
        <v>2</v>
      </c>
      <c r="AJ23" s="27" t="s">
        <v>213</v>
      </c>
      <c r="AK23" s="27" t="s">
        <v>276</v>
      </c>
      <c r="AL23" s="5" t="s">
        <v>277</v>
      </c>
      <c r="AM23" s="5" t="s">
        <v>278</v>
      </c>
      <c r="AN23" s="27" t="s">
        <v>88</v>
      </c>
      <c r="AO23" s="27" t="s">
        <v>89</v>
      </c>
      <c r="AP23" s="27" t="s">
        <v>90</v>
      </c>
      <c r="AQ23" s="27" t="s">
        <v>261</v>
      </c>
      <c r="AT23" s="27" t="str">
        <f t="shared" ca="1" si="21"/>
        <v>Действащо</v>
      </c>
      <c r="AU23" s="27" t="str">
        <f t="shared" si="0"/>
        <v>Действащо</v>
      </c>
      <c r="CE23" s="27" t="str">
        <f t="shared" si="1"/>
        <v>19.6.2020 8.7.2024</v>
      </c>
      <c r="CF23" s="30">
        <f t="shared" si="2"/>
        <v>44001</v>
      </c>
      <c r="CG23" s="30" t="e">
        <f>IF(TRIM(MID(SUBSTITUTE($CE23," ",REPT(" ",99)),COLUMN(#REF!)*99-98,99))="","",DATEVALUE(TRIM(MID(SUBSTITUTE($CE23," ",REPT(" ",99)),COLUMN(#REF!)*99-98,99))))</f>
        <v>#REF!</v>
      </c>
      <c r="CH23" s="30">
        <f t="shared" si="3"/>
        <v>45481</v>
      </c>
      <c r="CI23" s="30" t="str">
        <f t="shared" si="4"/>
        <v/>
      </c>
      <c r="CJ23" s="30" t="str">
        <f t="shared" si="5"/>
        <v/>
      </c>
      <c r="CK23" s="30" t="str">
        <f t="shared" si="6"/>
        <v/>
      </c>
      <c r="CL23" s="30" t="str">
        <f t="shared" si="7"/>
        <v/>
      </c>
      <c r="CM23" s="30" t="str">
        <f t="shared" si="8"/>
        <v/>
      </c>
      <c r="CN23" s="30" t="str">
        <f t="shared" si="9"/>
        <v/>
      </c>
      <c r="CO23" s="30" t="str">
        <f t="shared" si="10"/>
        <v/>
      </c>
      <c r="CP23" s="27" t="str">
        <f t="shared" si="11"/>
        <v>3.4.2013 19.06.2020 15.05.2026</v>
      </c>
      <c r="CQ23" s="30">
        <f t="shared" si="12"/>
        <v>41367</v>
      </c>
      <c r="CR23" s="30" t="e">
        <f>IF(TRIM(MID(SUBSTITUTE($CP23," ",REPT(" ",99)),COLUMN(#REF!)*99-98,99))="","",DATEVALUE(TRIM(MID(SUBSTITUTE($CP23," ",REPT(" ",99)),COLUMN(#REF!)*99-98,99))))</f>
        <v>#REF!</v>
      </c>
      <c r="CS23" s="30">
        <f t="shared" si="13"/>
        <v>44001</v>
      </c>
      <c r="CT23" s="30">
        <f t="shared" si="14"/>
        <v>46157</v>
      </c>
      <c r="CU23" s="30" t="str">
        <f t="shared" si="15"/>
        <v/>
      </c>
      <c r="CV23" s="30" t="str">
        <f t="shared" si="16"/>
        <v/>
      </c>
      <c r="CW23" s="30" t="str">
        <f t="shared" si="17"/>
        <v/>
      </c>
      <c r="CX23" s="30" t="str">
        <f t="shared" si="18"/>
        <v/>
      </c>
      <c r="CY23" s="30" t="str">
        <f t="shared" si="19"/>
        <v/>
      </c>
      <c r="CZ23" s="30" t="str">
        <f t="shared" si="20"/>
        <v/>
      </c>
    </row>
    <row r="24" spans="1:104" s="6" customFormat="1" ht="195" x14ac:dyDescent="0.25">
      <c r="A24" s="27">
        <v>21</v>
      </c>
      <c r="B24" s="27" t="s">
        <v>2284</v>
      </c>
      <c r="C24" s="27" t="s">
        <v>280</v>
      </c>
      <c r="D24" s="28">
        <v>852697</v>
      </c>
      <c r="E24" s="29" t="s">
        <v>281</v>
      </c>
      <c r="F24" s="30">
        <v>39288</v>
      </c>
      <c r="G24" s="27" t="s">
        <v>282</v>
      </c>
      <c r="H24" s="27" t="s">
        <v>280</v>
      </c>
      <c r="I24" s="27">
        <v>35064</v>
      </c>
      <c r="J24" s="30">
        <v>39288</v>
      </c>
      <c r="K24" s="76">
        <v>46387</v>
      </c>
      <c r="L24" s="78" t="s">
        <v>283</v>
      </c>
      <c r="M24" s="27" t="s">
        <v>231</v>
      </c>
      <c r="N24" s="27" t="s">
        <v>188</v>
      </c>
      <c r="O24" s="27">
        <v>949000</v>
      </c>
      <c r="P24" s="27" t="s">
        <v>284</v>
      </c>
      <c r="Q24" s="30" t="s">
        <v>285</v>
      </c>
      <c r="R24" s="1" t="s">
        <v>286</v>
      </c>
      <c r="S24" s="30" t="s">
        <v>287</v>
      </c>
      <c r="T24" s="27"/>
      <c r="U24" s="27"/>
      <c r="V24" s="27"/>
      <c r="W24" s="27"/>
      <c r="X24" s="96">
        <v>23</v>
      </c>
      <c r="Y24" s="75">
        <v>2600</v>
      </c>
      <c r="Z24" s="75">
        <v>949000</v>
      </c>
      <c r="AA24" s="27" t="s">
        <v>212</v>
      </c>
      <c r="AB24" s="27">
        <v>35</v>
      </c>
      <c r="AC24" s="27">
        <v>25</v>
      </c>
      <c r="AD24" s="27">
        <v>125</v>
      </c>
      <c r="AE24" s="75"/>
      <c r="AF24" s="27"/>
      <c r="AG24" s="27"/>
      <c r="AH24" s="27">
        <v>15</v>
      </c>
      <c r="AI24" s="27">
        <v>2</v>
      </c>
      <c r="AJ24" s="27" t="s">
        <v>213</v>
      </c>
      <c r="AK24" s="78" t="s">
        <v>288</v>
      </c>
      <c r="AL24" s="5" t="s">
        <v>289</v>
      </c>
      <c r="AM24" s="5" t="s">
        <v>290</v>
      </c>
      <c r="AN24" s="27" t="s">
        <v>291</v>
      </c>
      <c r="AO24" s="27" t="s">
        <v>89</v>
      </c>
      <c r="AP24" s="27" t="s">
        <v>90</v>
      </c>
      <c r="AQ24" s="27" t="s">
        <v>261</v>
      </c>
      <c r="AT24" s="27" t="str">
        <f t="shared" ca="1" si="21"/>
        <v>Действащо</v>
      </c>
      <c r="AU24" s="27" t="str">
        <f t="shared" si="0"/>
        <v>Действащо</v>
      </c>
      <c r="CE24" s="27" t="str">
        <f t="shared" si="1"/>
        <v>3.5.2012 10.11.2015 09.01.2017 5.1.2021</v>
      </c>
      <c r="CF24" s="30">
        <f t="shared" si="2"/>
        <v>41032</v>
      </c>
      <c r="CG24" s="30" t="e">
        <f>IF(TRIM(MID(SUBSTITUTE($CE24," ",REPT(" ",99)),COLUMN(#REF!)*99-98,99))="","",DATEVALUE(TRIM(MID(SUBSTITUTE($CE24," ",REPT(" ",99)),COLUMN(#REF!)*99-98,99))))</f>
        <v>#REF!</v>
      </c>
      <c r="CH24" s="30">
        <f t="shared" si="3"/>
        <v>42318</v>
      </c>
      <c r="CI24" s="30">
        <f t="shared" si="4"/>
        <v>42744</v>
      </c>
      <c r="CJ24" s="30">
        <f t="shared" si="5"/>
        <v>44201</v>
      </c>
      <c r="CK24" s="30" t="str">
        <f t="shared" si="6"/>
        <v/>
      </c>
      <c r="CL24" s="30" t="str">
        <f t="shared" si="7"/>
        <v/>
      </c>
      <c r="CM24" s="30" t="str">
        <f t="shared" si="8"/>
        <v/>
      </c>
      <c r="CN24" s="30" t="str">
        <f t="shared" si="9"/>
        <v/>
      </c>
      <c r="CO24" s="30" t="str">
        <f t="shared" si="10"/>
        <v/>
      </c>
      <c r="CP24" s="27" t="str">
        <f t="shared" si="11"/>
        <v>16.6.2010 27.06.2016 5.1.2021</v>
      </c>
      <c r="CQ24" s="30">
        <f t="shared" si="12"/>
        <v>40345</v>
      </c>
      <c r="CR24" s="30" t="e">
        <f>IF(TRIM(MID(SUBSTITUTE($CP24," ",REPT(" ",99)),COLUMN(#REF!)*99-98,99))="","",DATEVALUE(TRIM(MID(SUBSTITUTE($CP24," ",REPT(" ",99)),COLUMN(#REF!)*99-98,99))))</f>
        <v>#REF!</v>
      </c>
      <c r="CS24" s="30">
        <f t="shared" si="13"/>
        <v>42548</v>
      </c>
      <c r="CT24" s="30">
        <f t="shared" si="14"/>
        <v>44201</v>
      </c>
      <c r="CU24" s="30" t="str">
        <f t="shared" si="15"/>
        <v/>
      </c>
      <c r="CV24" s="30" t="str">
        <f t="shared" si="16"/>
        <v/>
      </c>
      <c r="CW24" s="30" t="str">
        <f t="shared" si="17"/>
        <v/>
      </c>
      <c r="CX24" s="30" t="str">
        <f t="shared" si="18"/>
        <v/>
      </c>
      <c r="CY24" s="30" t="str">
        <f t="shared" si="19"/>
        <v/>
      </c>
      <c r="CZ24" s="30" t="str">
        <f t="shared" si="20"/>
        <v/>
      </c>
    </row>
    <row r="25" spans="1:104" s="14" customFormat="1" ht="195" x14ac:dyDescent="0.25">
      <c r="A25" s="65">
        <v>22</v>
      </c>
      <c r="B25" s="65" t="s">
        <v>292</v>
      </c>
      <c r="C25" s="65" t="s">
        <v>293</v>
      </c>
      <c r="D25" s="66">
        <v>826043778</v>
      </c>
      <c r="E25" s="67" t="s">
        <v>294</v>
      </c>
      <c r="F25" s="68">
        <v>39290</v>
      </c>
      <c r="G25" s="65" t="s">
        <v>295</v>
      </c>
      <c r="H25" s="65" t="s">
        <v>296</v>
      </c>
      <c r="I25" s="65">
        <v>44166</v>
      </c>
      <c r="J25" s="68">
        <v>39290</v>
      </c>
      <c r="K25" s="68">
        <v>46021</v>
      </c>
      <c r="L25" s="65" t="s">
        <v>297</v>
      </c>
      <c r="M25" s="65" t="s">
        <v>298</v>
      </c>
      <c r="N25" s="65" t="s">
        <v>142</v>
      </c>
      <c r="O25" s="65">
        <v>630000</v>
      </c>
      <c r="P25" s="65">
        <v>1</v>
      </c>
      <c r="Q25" s="68">
        <v>43837</v>
      </c>
      <c r="R25" s="89" t="s">
        <v>299</v>
      </c>
      <c r="S25" s="68" t="s">
        <v>300</v>
      </c>
      <c r="T25" s="65"/>
      <c r="U25" s="65"/>
      <c r="V25" s="65"/>
      <c r="W25" s="65"/>
      <c r="X25" s="100">
        <v>91</v>
      </c>
      <c r="Y25" s="100">
        <v>1718</v>
      </c>
      <c r="Z25" s="100">
        <v>630000</v>
      </c>
      <c r="AA25" s="65" t="s">
        <v>212</v>
      </c>
      <c r="AB25" s="65">
        <v>35</v>
      </c>
      <c r="AC25" s="65">
        <v>25</v>
      </c>
      <c r="AD25" s="65">
        <v>125</v>
      </c>
      <c r="AE25" s="100"/>
      <c r="AF25" s="65"/>
      <c r="AG25" s="65"/>
      <c r="AH25" s="65">
        <v>15</v>
      </c>
      <c r="AI25" s="65">
        <v>2</v>
      </c>
      <c r="AJ25" s="65" t="s">
        <v>213</v>
      </c>
      <c r="AK25" s="65" t="s">
        <v>301</v>
      </c>
      <c r="AL25" s="69" t="s">
        <v>302</v>
      </c>
      <c r="AM25" s="69" t="s">
        <v>303</v>
      </c>
      <c r="AN25" s="65" t="s">
        <v>304</v>
      </c>
      <c r="AO25" s="65" t="s">
        <v>89</v>
      </c>
      <c r="AP25" s="65" t="s">
        <v>90</v>
      </c>
      <c r="AQ25" s="65" t="s">
        <v>305</v>
      </c>
      <c r="AT25" s="65" t="str">
        <f t="shared" ca="1" si="21"/>
        <v>Изтекло</v>
      </c>
      <c r="AU25" s="65" t="str">
        <f t="shared" si="0"/>
        <v>Действащо</v>
      </c>
      <c r="CE25" s="65" t="str">
        <f t="shared" si="1"/>
        <v>07.01.2020</v>
      </c>
      <c r="CF25" s="68">
        <f t="shared" si="2"/>
        <v>43837</v>
      </c>
      <c r="CG25" s="68" t="e">
        <f>IF(TRIM(MID(SUBSTITUTE($CE25," ",REPT(" ",99)),COLUMN(#REF!)*99-98,99))="","",DATEVALUE(TRIM(MID(SUBSTITUTE($CE25," ",REPT(" ",99)),COLUMN(#REF!)*99-98,99))))</f>
        <v>#REF!</v>
      </c>
      <c r="CH25" s="68" t="str">
        <f t="shared" si="3"/>
        <v/>
      </c>
      <c r="CI25" s="68" t="str">
        <f t="shared" si="4"/>
        <v/>
      </c>
      <c r="CJ25" s="68" t="str">
        <f t="shared" si="5"/>
        <v/>
      </c>
      <c r="CK25" s="68" t="str">
        <f t="shared" si="6"/>
        <v/>
      </c>
      <c r="CL25" s="68" t="str">
        <f t="shared" si="7"/>
        <v/>
      </c>
      <c r="CM25" s="68" t="str">
        <f t="shared" si="8"/>
        <v/>
      </c>
      <c r="CN25" s="68" t="str">
        <f t="shared" si="9"/>
        <v/>
      </c>
      <c r="CO25" s="68" t="str">
        <f t="shared" si="10"/>
        <v/>
      </c>
      <c r="CP25" s="65" t="str">
        <f t="shared" si="11"/>
        <v>10.1.2014 07.01.2020</v>
      </c>
      <c r="CQ25" s="68">
        <f t="shared" si="12"/>
        <v>41649</v>
      </c>
      <c r="CR25" s="68" t="e">
        <f>IF(TRIM(MID(SUBSTITUTE($CP25," ",REPT(" ",99)),COLUMN(#REF!)*99-98,99))="","",DATEVALUE(TRIM(MID(SUBSTITUTE($CP25," ",REPT(" ",99)),COLUMN(#REF!)*99-98,99))))</f>
        <v>#REF!</v>
      </c>
      <c r="CS25" s="68">
        <f t="shared" si="13"/>
        <v>43837</v>
      </c>
      <c r="CT25" s="68" t="str">
        <f t="shared" si="14"/>
        <v/>
      </c>
      <c r="CU25" s="68" t="str">
        <f t="shared" si="15"/>
        <v/>
      </c>
      <c r="CV25" s="68" t="str">
        <f t="shared" si="16"/>
        <v/>
      </c>
      <c r="CW25" s="68" t="str">
        <f t="shared" si="17"/>
        <v/>
      </c>
      <c r="CX25" s="68" t="str">
        <f t="shared" si="18"/>
        <v/>
      </c>
      <c r="CY25" s="68" t="str">
        <f t="shared" si="19"/>
        <v/>
      </c>
      <c r="CZ25" s="68" t="str">
        <f t="shared" si="20"/>
        <v/>
      </c>
    </row>
    <row r="26" spans="1:104" s="6" customFormat="1" ht="90" x14ac:dyDescent="0.25">
      <c r="A26" s="27">
        <v>23</v>
      </c>
      <c r="B26" s="27" t="s">
        <v>306</v>
      </c>
      <c r="C26" s="27" t="s">
        <v>161</v>
      </c>
      <c r="D26" s="28">
        <v>102075807</v>
      </c>
      <c r="E26" s="29" t="s">
        <v>307</v>
      </c>
      <c r="F26" s="30">
        <v>39317</v>
      </c>
      <c r="G26" s="27" t="s">
        <v>308</v>
      </c>
      <c r="H26" s="27" t="s">
        <v>161</v>
      </c>
      <c r="I26" s="27">
        <v>35033</v>
      </c>
      <c r="J26" s="30">
        <v>39339</v>
      </c>
      <c r="K26" s="76">
        <v>48029</v>
      </c>
      <c r="L26" s="27" t="s">
        <v>309</v>
      </c>
      <c r="M26" s="27" t="s">
        <v>163</v>
      </c>
      <c r="N26" s="27" t="s">
        <v>82</v>
      </c>
      <c r="O26" s="27">
        <v>3920</v>
      </c>
      <c r="P26" s="27">
        <v>72</v>
      </c>
      <c r="Q26" s="30">
        <v>44026</v>
      </c>
      <c r="R26" s="1" t="s">
        <v>2249</v>
      </c>
      <c r="S26" s="30" t="s">
        <v>2250</v>
      </c>
      <c r="T26" s="27"/>
      <c r="U26" s="27"/>
      <c r="V26" s="27"/>
      <c r="W26" s="27"/>
      <c r="X26" s="75">
        <v>19.440000000000001</v>
      </c>
      <c r="Y26" s="75">
        <v>10.74</v>
      </c>
      <c r="Z26" s="75">
        <v>3920</v>
      </c>
      <c r="AA26" s="27" t="s">
        <v>310</v>
      </c>
      <c r="AB26" s="27">
        <v>50</v>
      </c>
      <c r="AC26" s="27">
        <v>40</v>
      </c>
      <c r="AD26" s="27">
        <v>160</v>
      </c>
      <c r="AE26" s="75"/>
      <c r="AF26" s="27"/>
      <c r="AG26" s="27"/>
      <c r="AH26" s="27"/>
      <c r="AI26" s="27"/>
      <c r="AJ26" s="27"/>
      <c r="AK26" s="27"/>
      <c r="AL26" s="5" t="s">
        <v>311</v>
      </c>
      <c r="AM26" s="5" t="s">
        <v>312</v>
      </c>
      <c r="AN26" s="27" t="s">
        <v>88</v>
      </c>
      <c r="AO26" s="27"/>
      <c r="AP26" s="27"/>
      <c r="AQ26" s="27"/>
      <c r="AT26" s="27" t="str">
        <f t="shared" ca="1" si="21"/>
        <v>Действащо</v>
      </c>
      <c r="AU26" s="27" t="str">
        <f t="shared" si="0"/>
        <v>Действащо</v>
      </c>
      <c r="CE26" s="27" t="str">
        <f t="shared" si="1"/>
        <v>14.07.2020</v>
      </c>
      <c r="CF26" s="30">
        <f t="shared" si="2"/>
        <v>44026</v>
      </c>
      <c r="CG26" s="30" t="e">
        <f>IF(TRIM(MID(SUBSTITUTE($CE26," ",REPT(" ",99)),COLUMN(#REF!)*99-98,99))="","",DATEVALUE(TRIM(MID(SUBSTITUTE($CE26," ",REPT(" ",99)),COLUMN(#REF!)*99-98,99))))</f>
        <v>#REF!</v>
      </c>
      <c r="CH26" s="30" t="str">
        <f t="shared" si="3"/>
        <v/>
      </c>
      <c r="CI26" s="30" t="str">
        <f t="shared" si="4"/>
        <v/>
      </c>
      <c r="CJ26" s="30" t="str">
        <f t="shared" si="5"/>
        <v/>
      </c>
      <c r="CK26" s="30" t="str">
        <f t="shared" si="6"/>
        <v/>
      </c>
      <c r="CL26" s="30" t="str">
        <f t="shared" si="7"/>
        <v/>
      </c>
      <c r="CM26" s="30" t="str">
        <f t="shared" si="8"/>
        <v/>
      </c>
      <c r="CN26" s="30" t="str">
        <f t="shared" si="9"/>
        <v/>
      </c>
      <c r="CO26" s="30" t="str">
        <f t="shared" si="10"/>
        <v/>
      </c>
      <c r="CP26" s="27" t="str">
        <f t="shared" si="11"/>
        <v>5.6.2013 14.7.2020 6.7.2026</v>
      </c>
      <c r="CQ26" s="30">
        <f t="shared" si="12"/>
        <v>41430</v>
      </c>
      <c r="CR26" s="30" t="e">
        <f>IF(TRIM(MID(SUBSTITUTE($CP26," ",REPT(" ",99)),COLUMN(#REF!)*99-98,99))="","",DATEVALUE(TRIM(MID(SUBSTITUTE($CP26," ",REPT(" ",99)),COLUMN(#REF!)*99-98,99))))</f>
        <v>#REF!</v>
      </c>
      <c r="CS26" s="30">
        <f t="shared" si="13"/>
        <v>44026</v>
      </c>
      <c r="CT26" s="30">
        <f t="shared" si="14"/>
        <v>46209</v>
      </c>
      <c r="CU26" s="30" t="str">
        <f t="shared" si="15"/>
        <v/>
      </c>
      <c r="CV26" s="30" t="str">
        <f t="shared" si="16"/>
        <v/>
      </c>
      <c r="CW26" s="30" t="str">
        <f t="shared" si="17"/>
        <v/>
      </c>
      <c r="CX26" s="30" t="str">
        <f t="shared" si="18"/>
        <v/>
      </c>
      <c r="CY26" s="30" t="str">
        <f t="shared" si="19"/>
        <v/>
      </c>
      <c r="CZ26" s="30" t="str">
        <f t="shared" si="20"/>
        <v/>
      </c>
    </row>
    <row r="27" spans="1:104" s="8" customFormat="1" ht="30" x14ac:dyDescent="0.25">
      <c r="A27" s="27">
        <v>24</v>
      </c>
      <c r="B27" s="36" t="s">
        <v>313</v>
      </c>
      <c r="C27" s="36" t="s">
        <v>314</v>
      </c>
      <c r="D27" s="37">
        <v>103148230</v>
      </c>
      <c r="E27" s="38" t="s">
        <v>315</v>
      </c>
      <c r="F27" s="39">
        <v>39322</v>
      </c>
      <c r="G27" s="36" t="s">
        <v>316</v>
      </c>
      <c r="H27" s="36" t="s">
        <v>317</v>
      </c>
      <c r="I27" s="36">
        <v>24739</v>
      </c>
      <c r="J27" s="39">
        <v>39359</v>
      </c>
      <c r="K27" s="39">
        <v>44070</v>
      </c>
      <c r="L27" s="36" t="s">
        <v>318</v>
      </c>
      <c r="M27" s="36" t="s">
        <v>319</v>
      </c>
      <c r="N27" s="36" t="s">
        <v>82</v>
      </c>
      <c r="O27" s="36">
        <v>1750</v>
      </c>
      <c r="P27" s="36"/>
      <c r="Q27" s="36"/>
      <c r="R27" s="83">
        <v>1142</v>
      </c>
      <c r="S27" s="39">
        <v>41463</v>
      </c>
      <c r="T27" s="36">
        <v>38</v>
      </c>
      <c r="U27" s="39">
        <v>42887</v>
      </c>
      <c r="V27" s="36"/>
      <c r="W27" s="36"/>
      <c r="X27" s="93"/>
      <c r="Y27" s="93">
        <v>7</v>
      </c>
      <c r="Z27" s="93">
        <v>1750</v>
      </c>
      <c r="AA27" s="36" t="s">
        <v>212</v>
      </c>
      <c r="AB27" s="36">
        <v>50</v>
      </c>
      <c r="AC27" s="36"/>
      <c r="AD27" s="36">
        <v>70</v>
      </c>
      <c r="AE27" s="93"/>
      <c r="AF27" s="36"/>
      <c r="AG27" s="36"/>
      <c r="AH27" s="36"/>
      <c r="AI27" s="36"/>
      <c r="AJ27" s="36" t="s">
        <v>213</v>
      </c>
      <c r="AK27" s="36"/>
      <c r="AL27" s="39" t="s">
        <v>320</v>
      </c>
      <c r="AM27" s="39" t="s">
        <v>321</v>
      </c>
      <c r="AN27" s="36" t="s">
        <v>88</v>
      </c>
      <c r="AO27" s="36"/>
      <c r="AP27" s="36"/>
      <c r="AQ27" s="36"/>
      <c r="AT27" s="36" t="str">
        <f t="shared" ca="1" si="21"/>
        <v>Прекратено</v>
      </c>
      <c r="AU27" s="36" t="str">
        <f t="shared" si="0"/>
        <v>Действащо</v>
      </c>
      <c r="CE27" s="36" t="str">
        <f t="shared" si="1"/>
        <v/>
      </c>
      <c r="CF27" s="39" t="str">
        <f t="shared" si="2"/>
        <v/>
      </c>
      <c r="CG27" s="39" t="e">
        <f>IF(TRIM(MID(SUBSTITUTE($CE27," ",REPT(" ",99)),COLUMN(#REF!)*99-98,99))="","",DATEVALUE(TRIM(MID(SUBSTITUTE($CE27," ",REPT(" ",99)),COLUMN(#REF!)*99-98,99))))</f>
        <v>#REF!</v>
      </c>
      <c r="CH27" s="39" t="str">
        <f t="shared" si="3"/>
        <v/>
      </c>
      <c r="CI27" s="39" t="str">
        <f t="shared" si="4"/>
        <v/>
      </c>
      <c r="CJ27" s="39" t="str">
        <f t="shared" si="5"/>
        <v/>
      </c>
      <c r="CK27" s="39" t="str">
        <f t="shared" si="6"/>
        <v/>
      </c>
      <c r="CL27" s="39" t="str">
        <f t="shared" si="7"/>
        <v/>
      </c>
      <c r="CM27" s="39" t="str">
        <f t="shared" si="8"/>
        <v/>
      </c>
      <c r="CN27" s="39" t="str">
        <f t="shared" si="9"/>
        <v/>
      </c>
      <c r="CO27" s="39" t="str">
        <f t="shared" si="10"/>
        <v/>
      </c>
      <c r="CP27" s="36" t="str">
        <f t="shared" si="11"/>
        <v>08.07.2013</v>
      </c>
      <c r="CQ27" s="39">
        <f t="shared" si="12"/>
        <v>41463</v>
      </c>
      <c r="CR27" s="39" t="e">
        <f>IF(TRIM(MID(SUBSTITUTE($CP27," ",REPT(" ",99)),COLUMN(#REF!)*99-98,99))="","",DATEVALUE(TRIM(MID(SUBSTITUTE($CP27," ",REPT(" ",99)),COLUMN(#REF!)*99-98,99))))</f>
        <v>#REF!</v>
      </c>
      <c r="CS27" s="39" t="str">
        <f t="shared" si="13"/>
        <v/>
      </c>
      <c r="CT27" s="39" t="str">
        <f t="shared" si="14"/>
        <v/>
      </c>
      <c r="CU27" s="39" t="str">
        <f t="shared" si="15"/>
        <v/>
      </c>
      <c r="CV27" s="39" t="str">
        <f t="shared" si="16"/>
        <v/>
      </c>
      <c r="CW27" s="39" t="str">
        <f t="shared" si="17"/>
        <v/>
      </c>
      <c r="CX27" s="39" t="str">
        <f t="shared" si="18"/>
        <v/>
      </c>
      <c r="CY27" s="39" t="str">
        <f t="shared" si="19"/>
        <v/>
      </c>
      <c r="CZ27" s="39" t="str">
        <f t="shared" si="20"/>
        <v/>
      </c>
    </row>
    <row r="28" spans="1:104" s="6" customFormat="1" ht="45" x14ac:dyDescent="0.25">
      <c r="A28" s="27">
        <v>25</v>
      </c>
      <c r="B28" s="27" t="s">
        <v>322</v>
      </c>
      <c r="C28" s="27" t="s">
        <v>125</v>
      </c>
      <c r="D28" s="28">
        <v>76877</v>
      </c>
      <c r="E28" s="29" t="s">
        <v>323</v>
      </c>
      <c r="F28" s="30">
        <v>39359</v>
      </c>
      <c r="G28" s="27" t="s">
        <v>324</v>
      </c>
      <c r="H28" s="27" t="s">
        <v>325</v>
      </c>
      <c r="I28" s="27">
        <v>10135</v>
      </c>
      <c r="J28" s="30">
        <v>39393</v>
      </c>
      <c r="K28" s="76">
        <v>46476</v>
      </c>
      <c r="L28" s="78" t="s">
        <v>326</v>
      </c>
      <c r="M28" s="27" t="s">
        <v>231</v>
      </c>
      <c r="N28" s="27" t="s">
        <v>232</v>
      </c>
      <c r="O28" s="27">
        <v>19000</v>
      </c>
      <c r="P28" s="27" t="s">
        <v>327</v>
      </c>
      <c r="Q28" s="30" t="s">
        <v>328</v>
      </c>
      <c r="R28" s="1" t="s">
        <v>329</v>
      </c>
      <c r="S28" s="30" t="s">
        <v>330</v>
      </c>
      <c r="T28" s="27"/>
      <c r="U28" s="27"/>
      <c r="V28" s="27"/>
      <c r="W28" s="27"/>
      <c r="X28" s="75">
        <v>26</v>
      </c>
      <c r="Y28" s="75">
        <v>159</v>
      </c>
      <c r="Z28" s="75">
        <v>19000</v>
      </c>
      <c r="AA28" s="27" t="s">
        <v>212</v>
      </c>
      <c r="AB28" s="27">
        <v>60</v>
      </c>
      <c r="AC28" s="27">
        <v>25</v>
      </c>
      <c r="AD28" s="27">
        <v>125</v>
      </c>
      <c r="AE28" s="75"/>
      <c r="AF28" s="27"/>
      <c r="AG28" s="27"/>
      <c r="AH28" s="27"/>
      <c r="AI28" s="27"/>
      <c r="AJ28" s="27"/>
      <c r="AK28" s="27"/>
      <c r="AL28" s="102" t="s">
        <v>331</v>
      </c>
      <c r="AM28" s="102" t="s">
        <v>332</v>
      </c>
      <c r="AN28" s="30">
        <v>39393</v>
      </c>
      <c r="AO28" s="30"/>
      <c r="AP28" s="30"/>
      <c r="AQ28" s="30"/>
      <c r="AT28" s="27" t="str">
        <f t="shared" ca="1" si="21"/>
        <v>Действащо</v>
      </c>
      <c r="AU28" s="27" t="str">
        <f t="shared" si="0"/>
        <v>Действащо</v>
      </c>
      <c r="CE28" s="27" t="str">
        <f t="shared" si="1"/>
        <v>5.11.2013 15.3.2021</v>
      </c>
      <c r="CF28" s="30">
        <f t="shared" si="2"/>
        <v>41583</v>
      </c>
      <c r="CG28" s="30" t="e">
        <f>IF(TRIM(MID(SUBSTITUTE($CE28," ",REPT(" ",99)),COLUMN(#REF!)*99-98,99))="","",DATEVALUE(TRIM(MID(SUBSTITUTE($CE28," ",REPT(" ",99)),COLUMN(#REF!)*99-98,99))))</f>
        <v>#REF!</v>
      </c>
      <c r="CH28" s="30">
        <f t="shared" si="3"/>
        <v>44270</v>
      </c>
      <c r="CI28" s="30" t="str">
        <f t="shared" si="4"/>
        <v/>
      </c>
      <c r="CJ28" s="30" t="str">
        <f t="shared" si="5"/>
        <v/>
      </c>
      <c r="CK28" s="30" t="str">
        <f t="shared" si="6"/>
        <v/>
      </c>
      <c r="CL28" s="30" t="str">
        <f t="shared" si="7"/>
        <v/>
      </c>
      <c r="CM28" s="30" t="str">
        <f t="shared" si="8"/>
        <v/>
      </c>
      <c r="CN28" s="30" t="str">
        <f t="shared" si="9"/>
        <v/>
      </c>
      <c r="CO28" s="30" t="str">
        <f t="shared" si="10"/>
        <v/>
      </c>
      <c r="CP28" s="27" t="str">
        <f t="shared" si="11"/>
        <v>18.7.2013 15.3.2021</v>
      </c>
      <c r="CQ28" s="30">
        <f t="shared" si="12"/>
        <v>41473</v>
      </c>
      <c r="CR28" s="30" t="e">
        <f>IF(TRIM(MID(SUBSTITUTE($CP28," ",REPT(" ",99)),COLUMN(#REF!)*99-98,99))="","",DATEVALUE(TRIM(MID(SUBSTITUTE($CP28," ",REPT(" ",99)),COLUMN(#REF!)*99-98,99))))</f>
        <v>#REF!</v>
      </c>
      <c r="CS28" s="30">
        <f t="shared" si="13"/>
        <v>44270</v>
      </c>
      <c r="CT28" s="30" t="str">
        <f t="shared" si="14"/>
        <v/>
      </c>
      <c r="CU28" s="30" t="str">
        <f t="shared" si="15"/>
        <v/>
      </c>
      <c r="CV28" s="30" t="str">
        <f t="shared" si="16"/>
        <v/>
      </c>
      <c r="CW28" s="30" t="str">
        <f t="shared" si="17"/>
        <v/>
      </c>
      <c r="CX28" s="30" t="str">
        <f t="shared" si="18"/>
        <v/>
      </c>
      <c r="CY28" s="30" t="str">
        <f t="shared" si="19"/>
        <v/>
      </c>
      <c r="CZ28" s="30" t="str">
        <f t="shared" si="20"/>
        <v/>
      </c>
    </row>
    <row r="29" spans="1:104" s="8" customFormat="1" ht="45" x14ac:dyDescent="0.25">
      <c r="A29" s="27">
        <v>26</v>
      </c>
      <c r="B29" s="36" t="s">
        <v>333</v>
      </c>
      <c r="C29" s="36" t="s">
        <v>334</v>
      </c>
      <c r="D29" s="37">
        <v>103551629</v>
      </c>
      <c r="E29" s="38" t="s">
        <v>335</v>
      </c>
      <c r="F29" s="39">
        <v>39374</v>
      </c>
      <c r="G29" s="36" t="s">
        <v>336</v>
      </c>
      <c r="H29" s="36" t="s">
        <v>337</v>
      </c>
      <c r="I29" s="36">
        <v>27125</v>
      </c>
      <c r="J29" s="39">
        <v>39395</v>
      </c>
      <c r="K29" s="39">
        <v>44123</v>
      </c>
      <c r="L29" s="36" t="s">
        <v>128</v>
      </c>
      <c r="M29" s="36" t="s">
        <v>338</v>
      </c>
      <c r="N29" s="36" t="s">
        <v>130</v>
      </c>
      <c r="O29" s="36">
        <v>9600</v>
      </c>
      <c r="P29" s="36"/>
      <c r="Q29" s="36"/>
      <c r="R29" s="83">
        <v>1127</v>
      </c>
      <c r="S29" s="39">
        <v>41442</v>
      </c>
      <c r="T29" s="36">
        <v>61</v>
      </c>
      <c r="U29" s="39">
        <v>42548</v>
      </c>
      <c r="V29" s="36"/>
      <c r="W29" s="36"/>
      <c r="X29" s="93"/>
      <c r="Y29" s="93"/>
      <c r="Z29" s="93">
        <v>9600</v>
      </c>
      <c r="AA29" s="36" t="s">
        <v>310</v>
      </c>
      <c r="AB29" s="36">
        <v>50</v>
      </c>
      <c r="AC29" s="36"/>
      <c r="AD29" s="36"/>
      <c r="AE29" s="93"/>
      <c r="AF29" s="36"/>
      <c r="AG29" s="36"/>
      <c r="AH29" s="36"/>
      <c r="AI29" s="36"/>
      <c r="AJ29" s="36">
        <v>0.3</v>
      </c>
      <c r="AK29" s="36"/>
      <c r="AL29" s="39" t="s">
        <v>339</v>
      </c>
      <c r="AM29" s="39" t="s">
        <v>340</v>
      </c>
      <c r="AN29" s="39">
        <v>39395</v>
      </c>
      <c r="AO29" s="39"/>
      <c r="AP29" s="39"/>
      <c r="AQ29" s="39"/>
      <c r="AT29" s="36" t="str">
        <f t="shared" ca="1" si="21"/>
        <v>Прекратено</v>
      </c>
      <c r="AU29" s="36" t="str">
        <f t="shared" si="0"/>
        <v>Действащо</v>
      </c>
      <c r="CE29" s="36" t="str">
        <f t="shared" si="1"/>
        <v/>
      </c>
      <c r="CF29" s="39" t="str">
        <f t="shared" si="2"/>
        <v/>
      </c>
      <c r="CG29" s="39" t="e">
        <f>IF(TRIM(MID(SUBSTITUTE($CE29," ",REPT(" ",99)),COLUMN(#REF!)*99-98,99))="","",DATEVALUE(TRIM(MID(SUBSTITUTE($CE29," ",REPT(" ",99)),COLUMN(#REF!)*99-98,99))))</f>
        <v>#REF!</v>
      </c>
      <c r="CH29" s="39" t="str">
        <f t="shared" si="3"/>
        <v/>
      </c>
      <c r="CI29" s="39" t="str">
        <f t="shared" si="4"/>
        <v/>
      </c>
      <c r="CJ29" s="39" t="str">
        <f t="shared" si="5"/>
        <v/>
      </c>
      <c r="CK29" s="39" t="str">
        <f t="shared" si="6"/>
        <v/>
      </c>
      <c r="CL29" s="39" t="str">
        <f t="shared" si="7"/>
        <v/>
      </c>
      <c r="CM29" s="39" t="str">
        <f t="shared" si="8"/>
        <v/>
      </c>
      <c r="CN29" s="39" t="str">
        <f t="shared" si="9"/>
        <v/>
      </c>
      <c r="CO29" s="39" t="str">
        <f t="shared" si="10"/>
        <v/>
      </c>
      <c r="CP29" s="36" t="str">
        <f t="shared" si="11"/>
        <v>17.06.2013</v>
      </c>
      <c r="CQ29" s="39">
        <f t="shared" si="12"/>
        <v>41442</v>
      </c>
      <c r="CR29" s="39" t="e">
        <f>IF(TRIM(MID(SUBSTITUTE($CP29," ",REPT(" ",99)),COLUMN(#REF!)*99-98,99))="","",DATEVALUE(TRIM(MID(SUBSTITUTE($CP29," ",REPT(" ",99)),COLUMN(#REF!)*99-98,99))))</f>
        <v>#REF!</v>
      </c>
      <c r="CS29" s="39" t="str">
        <f t="shared" si="13"/>
        <v/>
      </c>
      <c r="CT29" s="39" t="str">
        <f t="shared" si="14"/>
        <v/>
      </c>
      <c r="CU29" s="39" t="str">
        <f t="shared" si="15"/>
        <v/>
      </c>
      <c r="CV29" s="39" t="str">
        <f t="shared" si="16"/>
        <v/>
      </c>
      <c r="CW29" s="39" t="str">
        <f t="shared" si="17"/>
        <v/>
      </c>
      <c r="CX29" s="39" t="str">
        <f t="shared" si="18"/>
        <v/>
      </c>
      <c r="CY29" s="39" t="str">
        <f t="shared" si="19"/>
        <v/>
      </c>
      <c r="CZ29" s="39" t="str">
        <f t="shared" si="20"/>
        <v/>
      </c>
    </row>
    <row r="30" spans="1:104" s="9" customFormat="1" ht="30" x14ac:dyDescent="0.25">
      <c r="A30" s="27">
        <v>27</v>
      </c>
      <c r="B30" s="41" t="s">
        <v>341</v>
      </c>
      <c r="C30" s="41" t="s">
        <v>342</v>
      </c>
      <c r="D30" s="42">
        <v>103291619</v>
      </c>
      <c r="E30" s="43" t="s">
        <v>343</v>
      </c>
      <c r="F30" s="44">
        <v>39374</v>
      </c>
      <c r="G30" s="41" t="s">
        <v>344</v>
      </c>
      <c r="H30" s="41" t="s">
        <v>345</v>
      </c>
      <c r="I30" s="41">
        <v>40066</v>
      </c>
      <c r="J30" s="44">
        <v>39396</v>
      </c>
      <c r="K30" s="44">
        <v>42321</v>
      </c>
      <c r="L30" s="41" t="s">
        <v>346</v>
      </c>
      <c r="M30" s="41" t="s">
        <v>141</v>
      </c>
      <c r="N30" s="41" t="s">
        <v>142</v>
      </c>
      <c r="O30" s="41">
        <v>100000</v>
      </c>
      <c r="P30" s="41">
        <v>527</v>
      </c>
      <c r="Q30" s="44">
        <v>40108</v>
      </c>
      <c r="R30" s="84"/>
      <c r="S30" s="41"/>
      <c r="T30" s="41"/>
      <c r="U30" s="41"/>
      <c r="V30" s="41"/>
      <c r="W30" s="41"/>
      <c r="X30" s="94"/>
      <c r="Y30" s="94"/>
      <c r="Z30" s="94">
        <v>200000</v>
      </c>
      <c r="AA30" s="41" t="s">
        <v>212</v>
      </c>
      <c r="AB30" s="41">
        <v>50</v>
      </c>
      <c r="AC30" s="41">
        <v>15</v>
      </c>
      <c r="AD30" s="41">
        <v>70</v>
      </c>
      <c r="AE30" s="94">
        <v>2</v>
      </c>
      <c r="AF30" s="41">
        <v>0.04</v>
      </c>
      <c r="AG30" s="41">
        <v>10</v>
      </c>
      <c r="AH30" s="41"/>
      <c r="AI30" s="41">
        <v>2</v>
      </c>
      <c r="AJ30" s="41"/>
      <c r="AK30" s="41" t="s">
        <v>347</v>
      </c>
      <c r="AL30" s="48" t="s">
        <v>348</v>
      </c>
      <c r="AM30" s="48" t="s">
        <v>349</v>
      </c>
      <c r="AN30" s="44">
        <v>39374</v>
      </c>
      <c r="AO30" s="44"/>
      <c r="AP30" s="44"/>
      <c r="AQ30" s="44"/>
      <c r="AT30" s="41" t="str">
        <f t="shared" ca="1" si="21"/>
        <v>Изтекло</v>
      </c>
      <c r="AU30" s="41" t="str">
        <f t="shared" si="0"/>
        <v>Изтекло</v>
      </c>
      <c r="CE30" s="41" t="str">
        <f t="shared" si="1"/>
        <v>22.10.2009</v>
      </c>
      <c r="CF30" s="44">
        <f t="shared" si="2"/>
        <v>40108</v>
      </c>
      <c r="CG30" s="44" t="e">
        <f>IF(TRIM(MID(SUBSTITUTE($CE30," ",REPT(" ",99)),COLUMN(#REF!)*99-98,99))="","",DATEVALUE(TRIM(MID(SUBSTITUTE($CE30," ",REPT(" ",99)),COLUMN(#REF!)*99-98,99))))</f>
        <v>#REF!</v>
      </c>
      <c r="CH30" s="44" t="str">
        <f t="shared" si="3"/>
        <v/>
      </c>
      <c r="CI30" s="44" t="str">
        <f t="shared" si="4"/>
        <v/>
      </c>
      <c r="CJ30" s="44" t="str">
        <f t="shared" si="5"/>
        <v/>
      </c>
      <c r="CK30" s="44" t="str">
        <f t="shared" si="6"/>
        <v/>
      </c>
      <c r="CL30" s="44" t="str">
        <f t="shared" si="7"/>
        <v/>
      </c>
      <c r="CM30" s="44" t="str">
        <f t="shared" si="8"/>
        <v/>
      </c>
      <c r="CN30" s="44" t="str">
        <f t="shared" si="9"/>
        <v/>
      </c>
      <c r="CO30" s="44" t="str">
        <f t="shared" si="10"/>
        <v/>
      </c>
      <c r="CP30" s="41" t="str">
        <f t="shared" si="11"/>
        <v/>
      </c>
      <c r="CQ30" s="44" t="str">
        <f t="shared" si="12"/>
        <v/>
      </c>
      <c r="CR30" s="44" t="e">
        <f>IF(TRIM(MID(SUBSTITUTE($CP30," ",REPT(" ",99)),COLUMN(#REF!)*99-98,99))="","",DATEVALUE(TRIM(MID(SUBSTITUTE($CP30," ",REPT(" ",99)),COLUMN(#REF!)*99-98,99))))</f>
        <v>#REF!</v>
      </c>
      <c r="CS30" s="44" t="str">
        <f t="shared" si="13"/>
        <v/>
      </c>
      <c r="CT30" s="44" t="str">
        <f t="shared" si="14"/>
        <v/>
      </c>
      <c r="CU30" s="44" t="str">
        <f t="shared" si="15"/>
        <v/>
      </c>
      <c r="CV30" s="44" t="str">
        <f t="shared" si="16"/>
        <v/>
      </c>
      <c r="CW30" s="44" t="str">
        <f t="shared" si="17"/>
        <v/>
      </c>
      <c r="CX30" s="44" t="str">
        <f t="shared" si="18"/>
        <v/>
      </c>
      <c r="CY30" s="44" t="str">
        <f t="shared" si="19"/>
        <v/>
      </c>
      <c r="CZ30" s="44" t="str">
        <f t="shared" si="20"/>
        <v/>
      </c>
    </row>
    <row r="31" spans="1:104" s="11" customFormat="1" ht="30" x14ac:dyDescent="0.25">
      <c r="A31" s="27">
        <v>28</v>
      </c>
      <c r="B31" s="56" t="s">
        <v>341</v>
      </c>
      <c r="C31" s="56" t="s">
        <v>342</v>
      </c>
      <c r="D31" s="57">
        <v>103291619</v>
      </c>
      <c r="E31" s="58" t="s">
        <v>343</v>
      </c>
      <c r="F31" s="59">
        <v>39374</v>
      </c>
      <c r="G31" s="56" t="s">
        <v>344</v>
      </c>
      <c r="H31" s="56" t="s">
        <v>345</v>
      </c>
      <c r="I31" s="56">
        <v>40066</v>
      </c>
      <c r="J31" s="59">
        <v>39396</v>
      </c>
      <c r="K31" s="59">
        <v>42321</v>
      </c>
      <c r="L31" s="56" t="s">
        <v>346</v>
      </c>
      <c r="M31" s="56" t="s">
        <v>141</v>
      </c>
      <c r="N31" s="56" t="s">
        <v>142</v>
      </c>
      <c r="O31" s="56">
        <v>100000</v>
      </c>
      <c r="P31" s="56">
        <v>527</v>
      </c>
      <c r="Q31" s="59">
        <v>40108</v>
      </c>
      <c r="R31" s="86"/>
      <c r="S31" s="56"/>
      <c r="T31" s="56"/>
      <c r="U31" s="56"/>
      <c r="V31" s="56"/>
      <c r="W31" s="56"/>
      <c r="X31" s="97"/>
      <c r="Y31" s="97"/>
      <c r="Z31" s="97">
        <v>200000</v>
      </c>
      <c r="AA31" s="56" t="s">
        <v>212</v>
      </c>
      <c r="AB31" s="56">
        <v>50</v>
      </c>
      <c r="AC31" s="56">
        <v>15</v>
      </c>
      <c r="AD31" s="56">
        <v>70</v>
      </c>
      <c r="AE31" s="97">
        <v>2</v>
      </c>
      <c r="AF31" s="56">
        <v>0.04</v>
      </c>
      <c r="AG31" s="56">
        <v>10</v>
      </c>
      <c r="AH31" s="56"/>
      <c r="AI31" s="56">
        <v>2</v>
      </c>
      <c r="AJ31" s="56"/>
      <c r="AK31" s="56" t="s">
        <v>347</v>
      </c>
      <c r="AL31" s="59" t="s">
        <v>350</v>
      </c>
      <c r="AM31" s="59" t="s">
        <v>351</v>
      </c>
      <c r="AN31" s="59">
        <v>39374</v>
      </c>
      <c r="AO31" s="59"/>
      <c r="AP31" s="59"/>
      <c r="AQ31" s="59"/>
      <c r="AT31" s="41" t="str">
        <f t="shared" ca="1" si="21"/>
        <v>Изтекло</v>
      </c>
      <c r="AU31" s="41" t="str">
        <f t="shared" si="0"/>
        <v>Изтекло</v>
      </c>
      <c r="CE31" s="41" t="str">
        <f t="shared" si="1"/>
        <v>22.10.2009</v>
      </c>
      <c r="CF31" s="44">
        <f t="shared" si="2"/>
        <v>40108</v>
      </c>
      <c r="CG31" s="44" t="e">
        <f>IF(TRIM(MID(SUBSTITUTE($CE31," ",REPT(" ",99)),COLUMN(#REF!)*99-98,99))="","",DATEVALUE(TRIM(MID(SUBSTITUTE($CE31," ",REPT(" ",99)),COLUMN(#REF!)*99-98,99))))</f>
        <v>#REF!</v>
      </c>
      <c r="CH31" s="44" t="str">
        <f t="shared" si="3"/>
        <v/>
      </c>
      <c r="CI31" s="44" t="str">
        <f t="shared" si="4"/>
        <v/>
      </c>
      <c r="CJ31" s="44" t="str">
        <f t="shared" si="5"/>
        <v/>
      </c>
      <c r="CK31" s="44" t="str">
        <f t="shared" si="6"/>
        <v/>
      </c>
      <c r="CL31" s="44" t="str">
        <f t="shared" si="7"/>
        <v/>
      </c>
      <c r="CM31" s="44" t="str">
        <f t="shared" si="8"/>
        <v/>
      </c>
      <c r="CN31" s="44" t="str">
        <f t="shared" si="9"/>
        <v/>
      </c>
      <c r="CO31" s="44" t="str">
        <f t="shared" si="10"/>
        <v/>
      </c>
      <c r="CP31" s="41" t="str">
        <f t="shared" si="11"/>
        <v/>
      </c>
      <c r="CQ31" s="44" t="str">
        <f t="shared" si="12"/>
        <v/>
      </c>
      <c r="CR31" s="44" t="e">
        <f>IF(TRIM(MID(SUBSTITUTE($CP31," ",REPT(" ",99)),COLUMN(#REF!)*99-98,99))="","",DATEVALUE(TRIM(MID(SUBSTITUTE($CP31," ",REPT(" ",99)),COLUMN(#REF!)*99-98,99))))</f>
        <v>#REF!</v>
      </c>
      <c r="CS31" s="44" t="str">
        <f t="shared" si="13"/>
        <v/>
      </c>
      <c r="CT31" s="44" t="str">
        <f t="shared" si="14"/>
        <v/>
      </c>
      <c r="CU31" s="44" t="str">
        <f t="shared" si="15"/>
        <v/>
      </c>
      <c r="CV31" s="44" t="str">
        <f t="shared" si="16"/>
        <v/>
      </c>
      <c r="CW31" s="44" t="str">
        <f t="shared" si="17"/>
        <v/>
      </c>
      <c r="CX31" s="44" t="str">
        <f t="shared" si="18"/>
        <v/>
      </c>
      <c r="CY31" s="44" t="str">
        <f t="shared" si="19"/>
        <v/>
      </c>
      <c r="CZ31" s="44" t="str">
        <f t="shared" si="20"/>
        <v/>
      </c>
    </row>
    <row r="32" spans="1:104" s="208" customFormat="1" ht="45" x14ac:dyDescent="0.25">
      <c r="A32" s="201">
        <v>29</v>
      </c>
      <c r="B32" s="201" t="s">
        <v>2285</v>
      </c>
      <c r="C32" s="201" t="s">
        <v>352</v>
      </c>
      <c r="D32" s="202">
        <v>57086</v>
      </c>
      <c r="E32" s="203" t="s">
        <v>353</v>
      </c>
      <c r="F32" s="204">
        <v>39387</v>
      </c>
      <c r="G32" s="201" t="s">
        <v>354</v>
      </c>
      <c r="H32" s="201" t="s">
        <v>355</v>
      </c>
      <c r="I32" s="201">
        <v>46663</v>
      </c>
      <c r="J32" s="204">
        <v>39413</v>
      </c>
      <c r="K32" s="204">
        <v>44135</v>
      </c>
      <c r="L32" s="201" t="s">
        <v>356</v>
      </c>
      <c r="M32" s="201" t="s">
        <v>357</v>
      </c>
      <c r="N32" s="201" t="s">
        <v>358</v>
      </c>
      <c r="O32" s="201">
        <v>5840</v>
      </c>
      <c r="P32" s="201"/>
      <c r="Q32" s="201"/>
      <c r="R32" s="205">
        <v>1153</v>
      </c>
      <c r="S32" s="204">
        <v>41480</v>
      </c>
      <c r="T32" s="201"/>
      <c r="U32" s="201"/>
      <c r="V32" s="201"/>
      <c r="W32" s="201"/>
      <c r="X32" s="206"/>
      <c r="Y32" s="206">
        <v>16</v>
      </c>
      <c r="Z32" s="206">
        <v>5840</v>
      </c>
      <c r="AA32" s="201" t="s">
        <v>212</v>
      </c>
      <c r="AB32" s="201">
        <v>50</v>
      </c>
      <c r="AC32" s="201">
        <v>25</v>
      </c>
      <c r="AD32" s="201">
        <v>125</v>
      </c>
      <c r="AE32" s="206"/>
      <c r="AF32" s="201"/>
      <c r="AG32" s="201"/>
      <c r="AH32" s="201"/>
      <c r="AI32" s="201"/>
      <c r="AJ32" s="201"/>
      <c r="AK32" s="201"/>
      <c r="AL32" s="207" t="s">
        <v>359</v>
      </c>
      <c r="AM32" s="207" t="s">
        <v>360</v>
      </c>
      <c r="AN32" s="201" t="s">
        <v>361</v>
      </c>
      <c r="AO32" s="201"/>
      <c r="AP32" s="201"/>
      <c r="AQ32" s="201"/>
      <c r="AT32" s="201" t="str">
        <f t="shared" ca="1" si="21"/>
        <v>Изтекло</v>
      </c>
      <c r="AU32" s="201" t="str">
        <f t="shared" si="0"/>
        <v>Действащо</v>
      </c>
      <c r="CE32" s="201" t="str">
        <f t="shared" si="1"/>
        <v/>
      </c>
      <c r="CF32" s="204" t="str">
        <f t="shared" si="2"/>
        <v/>
      </c>
      <c r="CG32" s="204" t="e">
        <f>IF(TRIM(MID(SUBSTITUTE($CE32," ",REPT(" ",99)),COLUMN(#REF!)*99-98,99))="","",DATEVALUE(TRIM(MID(SUBSTITUTE($CE32," ",REPT(" ",99)),COLUMN(#REF!)*99-98,99))))</f>
        <v>#REF!</v>
      </c>
      <c r="CH32" s="204" t="str">
        <f t="shared" si="3"/>
        <v/>
      </c>
      <c r="CI32" s="204" t="str">
        <f t="shared" si="4"/>
        <v/>
      </c>
      <c r="CJ32" s="204" t="str">
        <f t="shared" si="5"/>
        <v/>
      </c>
      <c r="CK32" s="204" t="str">
        <f t="shared" si="6"/>
        <v/>
      </c>
      <c r="CL32" s="204" t="str">
        <f t="shared" si="7"/>
        <v/>
      </c>
      <c r="CM32" s="204" t="str">
        <f t="shared" si="8"/>
        <v/>
      </c>
      <c r="CN32" s="204" t="str">
        <f t="shared" si="9"/>
        <v/>
      </c>
      <c r="CO32" s="204" t="str">
        <f t="shared" si="10"/>
        <v/>
      </c>
      <c r="CP32" s="201" t="str">
        <f t="shared" si="11"/>
        <v>25.07.2013</v>
      </c>
      <c r="CQ32" s="204">
        <f t="shared" si="12"/>
        <v>41480</v>
      </c>
      <c r="CR32" s="204" t="e">
        <f>IF(TRIM(MID(SUBSTITUTE($CP32," ",REPT(" ",99)),COLUMN(#REF!)*99-98,99))="","",DATEVALUE(TRIM(MID(SUBSTITUTE($CP32," ",REPT(" ",99)),COLUMN(#REF!)*99-98,99))))</f>
        <v>#REF!</v>
      </c>
      <c r="CS32" s="204" t="str">
        <f t="shared" si="13"/>
        <v/>
      </c>
      <c r="CT32" s="204" t="str">
        <f t="shared" si="14"/>
        <v/>
      </c>
      <c r="CU32" s="204" t="str">
        <f t="shared" si="15"/>
        <v/>
      </c>
      <c r="CV32" s="204" t="str">
        <f t="shared" si="16"/>
        <v/>
      </c>
      <c r="CW32" s="204" t="str">
        <f t="shared" si="17"/>
        <v/>
      </c>
      <c r="CX32" s="204" t="str">
        <f t="shared" si="18"/>
        <v/>
      </c>
      <c r="CY32" s="204" t="str">
        <f t="shared" si="19"/>
        <v/>
      </c>
      <c r="CZ32" s="204" t="str">
        <f t="shared" si="20"/>
        <v/>
      </c>
    </row>
    <row r="33" spans="1:104" s="208" customFormat="1" ht="45" x14ac:dyDescent="0.25">
      <c r="A33" s="201">
        <v>30</v>
      </c>
      <c r="B33" s="201" t="s">
        <v>2285</v>
      </c>
      <c r="C33" s="201" t="s">
        <v>352</v>
      </c>
      <c r="D33" s="202">
        <v>57086</v>
      </c>
      <c r="E33" s="203" t="s">
        <v>362</v>
      </c>
      <c r="F33" s="204">
        <v>39387</v>
      </c>
      <c r="G33" s="201" t="s">
        <v>363</v>
      </c>
      <c r="H33" s="201" t="s">
        <v>355</v>
      </c>
      <c r="I33" s="201">
        <v>46663</v>
      </c>
      <c r="J33" s="204">
        <v>39413</v>
      </c>
      <c r="K33" s="204">
        <v>44135</v>
      </c>
      <c r="L33" s="201" t="s">
        <v>356</v>
      </c>
      <c r="M33" s="201" t="s">
        <v>357</v>
      </c>
      <c r="N33" s="201" t="s">
        <v>358</v>
      </c>
      <c r="O33" s="201">
        <v>5840</v>
      </c>
      <c r="P33" s="201"/>
      <c r="Q33" s="201"/>
      <c r="R33" s="205">
        <v>1154</v>
      </c>
      <c r="S33" s="204">
        <v>41480</v>
      </c>
      <c r="T33" s="201"/>
      <c r="U33" s="201"/>
      <c r="V33" s="201"/>
      <c r="W33" s="201"/>
      <c r="X33" s="206"/>
      <c r="Y33" s="206">
        <v>16</v>
      </c>
      <c r="Z33" s="206">
        <v>5840</v>
      </c>
      <c r="AA33" s="201" t="s">
        <v>212</v>
      </c>
      <c r="AB33" s="201">
        <v>50</v>
      </c>
      <c r="AC33" s="201">
        <v>25</v>
      </c>
      <c r="AD33" s="201">
        <v>125</v>
      </c>
      <c r="AE33" s="206"/>
      <c r="AF33" s="201"/>
      <c r="AG33" s="201"/>
      <c r="AH33" s="201"/>
      <c r="AI33" s="201"/>
      <c r="AJ33" s="201"/>
      <c r="AK33" s="201"/>
      <c r="AL33" s="207" t="s">
        <v>364</v>
      </c>
      <c r="AM33" s="207" t="s">
        <v>365</v>
      </c>
      <c r="AN33" s="201" t="s">
        <v>361</v>
      </c>
      <c r="AO33" s="201"/>
      <c r="AP33" s="201"/>
      <c r="AQ33" s="201"/>
      <c r="AT33" s="201" t="str">
        <f t="shared" ca="1" si="21"/>
        <v>Изтекло</v>
      </c>
      <c r="AU33" s="201" t="str">
        <f t="shared" si="0"/>
        <v>Действащо</v>
      </c>
      <c r="CE33" s="201" t="str">
        <f t="shared" si="1"/>
        <v/>
      </c>
      <c r="CF33" s="204" t="str">
        <f t="shared" si="2"/>
        <v/>
      </c>
      <c r="CG33" s="204" t="e">
        <f>IF(TRIM(MID(SUBSTITUTE($CE33," ",REPT(" ",99)),COLUMN(#REF!)*99-98,99))="","",DATEVALUE(TRIM(MID(SUBSTITUTE($CE33," ",REPT(" ",99)),COLUMN(#REF!)*99-98,99))))</f>
        <v>#REF!</v>
      </c>
      <c r="CH33" s="204" t="str">
        <f t="shared" si="3"/>
        <v/>
      </c>
      <c r="CI33" s="204" t="str">
        <f t="shared" si="4"/>
        <v/>
      </c>
      <c r="CJ33" s="204" t="str">
        <f t="shared" si="5"/>
        <v/>
      </c>
      <c r="CK33" s="204" t="str">
        <f t="shared" si="6"/>
        <v/>
      </c>
      <c r="CL33" s="204" t="str">
        <f t="shared" si="7"/>
        <v/>
      </c>
      <c r="CM33" s="204" t="str">
        <f t="shared" si="8"/>
        <v/>
      </c>
      <c r="CN33" s="204" t="str">
        <f t="shared" si="9"/>
        <v/>
      </c>
      <c r="CO33" s="204" t="str">
        <f t="shared" si="10"/>
        <v/>
      </c>
      <c r="CP33" s="201" t="str">
        <f t="shared" si="11"/>
        <v>25.07.2013</v>
      </c>
      <c r="CQ33" s="204">
        <f t="shared" si="12"/>
        <v>41480</v>
      </c>
      <c r="CR33" s="204" t="e">
        <f>IF(TRIM(MID(SUBSTITUTE($CP33," ",REPT(" ",99)),COLUMN(#REF!)*99-98,99))="","",DATEVALUE(TRIM(MID(SUBSTITUTE($CP33," ",REPT(" ",99)),COLUMN(#REF!)*99-98,99))))</f>
        <v>#REF!</v>
      </c>
      <c r="CS33" s="204" t="str">
        <f t="shared" si="13"/>
        <v/>
      </c>
      <c r="CT33" s="204" t="str">
        <f t="shared" si="14"/>
        <v/>
      </c>
      <c r="CU33" s="204" t="str">
        <f t="shared" si="15"/>
        <v/>
      </c>
      <c r="CV33" s="204" t="str">
        <f t="shared" si="16"/>
        <v/>
      </c>
      <c r="CW33" s="204" t="str">
        <f t="shared" si="17"/>
        <v/>
      </c>
      <c r="CX33" s="204" t="str">
        <f t="shared" si="18"/>
        <v/>
      </c>
      <c r="CY33" s="204" t="str">
        <f t="shared" si="19"/>
        <v/>
      </c>
      <c r="CZ33" s="204" t="str">
        <f t="shared" si="20"/>
        <v/>
      </c>
    </row>
    <row r="34" spans="1:104" s="6" customFormat="1" ht="90" x14ac:dyDescent="0.25">
      <c r="A34" s="27">
        <v>31</v>
      </c>
      <c r="B34" s="49" t="s">
        <v>366</v>
      </c>
      <c r="C34" s="49" t="s">
        <v>76</v>
      </c>
      <c r="D34" s="50">
        <v>831564918</v>
      </c>
      <c r="E34" s="51" t="s">
        <v>367</v>
      </c>
      <c r="F34" s="5">
        <v>39387</v>
      </c>
      <c r="G34" s="27" t="s">
        <v>368</v>
      </c>
      <c r="H34" s="27" t="s">
        <v>369</v>
      </c>
      <c r="I34" s="27">
        <v>44094</v>
      </c>
      <c r="J34" s="30">
        <v>39383</v>
      </c>
      <c r="K34" s="27" t="s">
        <v>370</v>
      </c>
      <c r="L34" s="78" t="s">
        <v>371</v>
      </c>
      <c r="M34" s="78" t="s">
        <v>372</v>
      </c>
      <c r="N34" s="27" t="s">
        <v>373</v>
      </c>
      <c r="O34" s="27">
        <v>36000</v>
      </c>
      <c r="P34" s="27">
        <v>128</v>
      </c>
      <c r="Q34" s="30">
        <v>44151</v>
      </c>
      <c r="R34" s="1" t="s">
        <v>374</v>
      </c>
      <c r="S34" s="30" t="s">
        <v>375</v>
      </c>
      <c r="T34" s="27"/>
      <c r="U34" s="27"/>
      <c r="V34" s="27"/>
      <c r="W34" s="27"/>
      <c r="X34" s="96" t="s">
        <v>376</v>
      </c>
      <c r="Y34" s="75">
        <v>175</v>
      </c>
      <c r="Z34" s="75">
        <v>36000</v>
      </c>
      <c r="AA34" s="27" t="s">
        <v>212</v>
      </c>
      <c r="AB34" s="27">
        <v>60</v>
      </c>
      <c r="AC34" s="27">
        <v>25</v>
      </c>
      <c r="AD34" s="27">
        <v>125</v>
      </c>
      <c r="AE34" s="75"/>
      <c r="AF34" s="27"/>
      <c r="AG34" s="27"/>
      <c r="AH34" s="27"/>
      <c r="AI34" s="27"/>
      <c r="AJ34" s="27"/>
      <c r="AK34" s="27"/>
      <c r="AL34" s="102" t="s">
        <v>377</v>
      </c>
      <c r="AM34" s="102" t="s">
        <v>378</v>
      </c>
      <c r="AN34" s="30">
        <v>39383</v>
      </c>
      <c r="AO34" s="30"/>
      <c r="AP34" s="30"/>
      <c r="AQ34" s="30"/>
      <c r="AT34" s="27" t="str">
        <f t="shared" ca="1" si="21"/>
        <v>Действащо</v>
      </c>
      <c r="AU34" s="27" t="str">
        <f t="shared" si="0"/>
        <v>Действащо</v>
      </c>
      <c r="CE34" s="27" t="str">
        <f t="shared" si="1"/>
        <v>16.11.2020</v>
      </c>
      <c r="CF34" s="30">
        <f t="shared" si="2"/>
        <v>44151</v>
      </c>
      <c r="CG34" s="30" t="e">
        <f>IF(TRIM(MID(SUBSTITUTE($CE34," ",REPT(" ",99)),COLUMN(#REF!)*99-98,99))="","",DATEVALUE(TRIM(MID(SUBSTITUTE($CE34," ",REPT(" ",99)),COLUMN(#REF!)*99-98,99))))</f>
        <v>#REF!</v>
      </c>
      <c r="CH34" s="30" t="str">
        <f t="shared" si="3"/>
        <v/>
      </c>
      <c r="CI34" s="30" t="str">
        <f t="shared" si="4"/>
        <v/>
      </c>
      <c r="CJ34" s="30" t="str">
        <f t="shared" si="5"/>
        <v/>
      </c>
      <c r="CK34" s="30" t="str">
        <f t="shared" si="6"/>
        <v/>
      </c>
      <c r="CL34" s="30" t="str">
        <f t="shared" si="7"/>
        <v/>
      </c>
      <c r="CM34" s="30" t="str">
        <f t="shared" si="8"/>
        <v/>
      </c>
      <c r="CN34" s="30" t="str">
        <f t="shared" si="9"/>
        <v/>
      </c>
      <c r="CO34" s="30" t="str">
        <f t="shared" si="10"/>
        <v/>
      </c>
      <c r="CP34" s="27" t="str">
        <f t="shared" si="11"/>
        <v>3.9.2013 16.11.2020</v>
      </c>
      <c r="CQ34" s="30">
        <f t="shared" si="12"/>
        <v>41520</v>
      </c>
      <c r="CR34" s="30" t="e">
        <f>IF(TRIM(MID(SUBSTITUTE($CP34," ",REPT(" ",99)),COLUMN(#REF!)*99-98,99))="","",DATEVALUE(TRIM(MID(SUBSTITUTE($CP34," ",REPT(" ",99)),COLUMN(#REF!)*99-98,99))))</f>
        <v>#REF!</v>
      </c>
      <c r="CS34" s="30">
        <f t="shared" si="13"/>
        <v>44151</v>
      </c>
      <c r="CT34" s="30" t="str">
        <f t="shared" si="14"/>
        <v/>
      </c>
      <c r="CU34" s="30" t="str">
        <f t="shared" si="15"/>
        <v/>
      </c>
      <c r="CV34" s="30" t="str">
        <f t="shared" si="16"/>
        <v/>
      </c>
      <c r="CW34" s="30" t="str">
        <f t="shared" si="17"/>
        <v/>
      </c>
      <c r="CX34" s="30" t="str">
        <f t="shared" si="18"/>
        <v/>
      </c>
      <c r="CY34" s="30" t="str">
        <f t="shared" si="19"/>
        <v/>
      </c>
      <c r="CZ34" s="30" t="str">
        <f t="shared" si="20"/>
        <v/>
      </c>
    </row>
    <row r="35" spans="1:104" s="6" customFormat="1" ht="195" x14ac:dyDescent="0.25">
      <c r="A35" s="27">
        <v>32</v>
      </c>
      <c r="B35" s="49" t="s">
        <v>379</v>
      </c>
      <c r="C35" s="49" t="s">
        <v>380</v>
      </c>
      <c r="D35" s="50">
        <v>827182866</v>
      </c>
      <c r="E35" s="29" t="s">
        <v>381</v>
      </c>
      <c r="F35" s="30">
        <v>39402</v>
      </c>
      <c r="G35" s="27" t="s">
        <v>382</v>
      </c>
      <c r="H35" s="78" t="s">
        <v>383</v>
      </c>
      <c r="I35" s="79">
        <v>35376</v>
      </c>
      <c r="J35" s="30">
        <v>39421</v>
      </c>
      <c r="K35" s="76">
        <v>46476</v>
      </c>
      <c r="L35" s="27" t="s">
        <v>128</v>
      </c>
      <c r="M35" s="27" t="s">
        <v>384</v>
      </c>
      <c r="N35" s="49" t="s">
        <v>130</v>
      </c>
      <c r="O35" s="27">
        <v>2300</v>
      </c>
      <c r="P35" s="27" t="s">
        <v>385</v>
      </c>
      <c r="Q35" s="30" t="s">
        <v>386</v>
      </c>
      <c r="R35" s="1" t="s">
        <v>387</v>
      </c>
      <c r="S35" s="30" t="s">
        <v>388</v>
      </c>
      <c r="T35" s="27"/>
      <c r="U35" s="27"/>
      <c r="V35" s="27"/>
      <c r="W35" s="27"/>
      <c r="X35" s="75"/>
      <c r="Y35" s="75">
        <v>6.3</v>
      </c>
      <c r="Z35" s="75">
        <v>2300</v>
      </c>
      <c r="AA35" s="27" t="s">
        <v>310</v>
      </c>
      <c r="AB35" s="27">
        <v>60</v>
      </c>
      <c r="AC35" s="27">
        <v>25</v>
      </c>
      <c r="AD35" s="27">
        <v>125</v>
      </c>
      <c r="AE35" s="75"/>
      <c r="AF35" s="27"/>
      <c r="AG35" s="27"/>
      <c r="AH35" s="27"/>
      <c r="AI35" s="27"/>
      <c r="AJ35" s="27"/>
      <c r="AK35" s="27"/>
      <c r="AL35" s="102" t="s">
        <v>389</v>
      </c>
      <c r="AM35" s="102" t="s">
        <v>390</v>
      </c>
      <c r="AN35" s="30">
        <v>39421</v>
      </c>
      <c r="AO35" s="30" t="s">
        <v>89</v>
      </c>
      <c r="AP35" s="30" t="s">
        <v>90</v>
      </c>
      <c r="AQ35" s="27" t="s">
        <v>261</v>
      </c>
      <c r="AT35" s="27" t="str">
        <f t="shared" ca="1" si="21"/>
        <v>Действащо</v>
      </c>
      <c r="AU35" s="27" t="str">
        <f t="shared" si="0"/>
        <v>Действащо</v>
      </c>
      <c r="CE35" s="27" t="str">
        <f t="shared" si="1"/>
        <v>1.12.2008 19.3.2021</v>
      </c>
      <c r="CF35" s="30">
        <f t="shared" si="2"/>
        <v>39783</v>
      </c>
      <c r="CG35" s="30" t="e">
        <f>IF(TRIM(MID(SUBSTITUTE($CE35," ",REPT(" ",99)),COLUMN(#REF!)*99-98,99))="","",DATEVALUE(TRIM(MID(SUBSTITUTE($CE35," ",REPT(" ",99)),COLUMN(#REF!)*99-98,99))))</f>
        <v>#REF!</v>
      </c>
      <c r="CH35" s="30">
        <f t="shared" si="3"/>
        <v>44274</v>
      </c>
      <c r="CI35" s="30" t="str">
        <f t="shared" si="4"/>
        <v/>
      </c>
      <c r="CJ35" s="30" t="str">
        <f t="shared" si="5"/>
        <v/>
      </c>
      <c r="CK35" s="30" t="str">
        <f t="shared" si="6"/>
        <v/>
      </c>
      <c r="CL35" s="30" t="str">
        <f t="shared" si="7"/>
        <v/>
      </c>
      <c r="CM35" s="30" t="str">
        <f t="shared" si="8"/>
        <v/>
      </c>
      <c r="CN35" s="30" t="str">
        <f t="shared" si="9"/>
        <v/>
      </c>
      <c r="CO35" s="30" t="str">
        <f t="shared" si="10"/>
        <v/>
      </c>
      <c r="CP35" s="27" t="str">
        <f t="shared" si="11"/>
        <v>22.8.2013 19.3.2021</v>
      </c>
      <c r="CQ35" s="30">
        <f t="shared" si="12"/>
        <v>41508</v>
      </c>
      <c r="CR35" s="30" t="e">
        <f>IF(TRIM(MID(SUBSTITUTE($CP35," ",REPT(" ",99)),COLUMN(#REF!)*99-98,99))="","",DATEVALUE(TRIM(MID(SUBSTITUTE($CP35," ",REPT(" ",99)),COLUMN(#REF!)*99-98,99))))</f>
        <v>#REF!</v>
      </c>
      <c r="CS35" s="30">
        <f t="shared" si="13"/>
        <v>44274</v>
      </c>
      <c r="CT35" s="30" t="str">
        <f t="shared" si="14"/>
        <v/>
      </c>
      <c r="CU35" s="30" t="str">
        <f t="shared" si="15"/>
        <v/>
      </c>
      <c r="CV35" s="30" t="str">
        <f t="shared" si="16"/>
        <v/>
      </c>
      <c r="CW35" s="30" t="str">
        <f t="shared" si="17"/>
        <v/>
      </c>
      <c r="CX35" s="30" t="str">
        <f t="shared" si="18"/>
        <v/>
      </c>
      <c r="CY35" s="30" t="str">
        <f t="shared" si="19"/>
        <v/>
      </c>
      <c r="CZ35" s="30" t="str">
        <f t="shared" si="20"/>
        <v/>
      </c>
    </row>
    <row r="36" spans="1:104" s="9" customFormat="1" ht="90" x14ac:dyDescent="0.25">
      <c r="A36" s="27">
        <v>34</v>
      </c>
      <c r="B36" s="41" t="s">
        <v>391</v>
      </c>
      <c r="C36" s="41" t="s">
        <v>76</v>
      </c>
      <c r="D36" s="42">
        <v>102701983</v>
      </c>
      <c r="E36" s="43" t="s">
        <v>392</v>
      </c>
      <c r="F36" s="44">
        <v>39408</v>
      </c>
      <c r="G36" s="41" t="s">
        <v>393</v>
      </c>
      <c r="H36" s="41" t="s">
        <v>76</v>
      </c>
      <c r="I36" s="41">
        <v>7079</v>
      </c>
      <c r="J36" s="44">
        <v>39429</v>
      </c>
      <c r="K36" s="44">
        <v>41964</v>
      </c>
      <c r="L36" s="41" t="s">
        <v>394</v>
      </c>
      <c r="M36" s="41" t="s">
        <v>395</v>
      </c>
      <c r="N36" s="41" t="s">
        <v>82</v>
      </c>
      <c r="O36" s="41">
        <v>10000</v>
      </c>
      <c r="P36" s="41"/>
      <c r="Q36" s="41"/>
      <c r="R36" s="84">
        <v>1206</v>
      </c>
      <c r="S36" s="44">
        <v>41554</v>
      </c>
      <c r="T36" s="41"/>
      <c r="U36" s="41"/>
      <c r="V36" s="41"/>
      <c r="W36" s="41"/>
      <c r="X36" s="94">
        <v>11.52</v>
      </c>
      <c r="Y36" s="94">
        <v>43</v>
      </c>
      <c r="Z36" s="94">
        <v>10000</v>
      </c>
      <c r="AA36" s="41" t="s">
        <v>212</v>
      </c>
      <c r="AB36" s="41">
        <v>50</v>
      </c>
      <c r="AC36" s="41">
        <v>15</v>
      </c>
      <c r="AD36" s="41">
        <v>70</v>
      </c>
      <c r="AE36" s="94"/>
      <c r="AF36" s="41"/>
      <c r="AG36" s="41"/>
      <c r="AH36" s="41">
        <v>10</v>
      </c>
      <c r="AI36" s="41">
        <v>2</v>
      </c>
      <c r="AJ36" s="41"/>
      <c r="AK36" s="41" t="s">
        <v>396</v>
      </c>
      <c r="AL36" s="48" t="s">
        <v>397</v>
      </c>
      <c r="AM36" s="48" t="s">
        <v>398</v>
      </c>
      <c r="AN36" s="44">
        <v>39429</v>
      </c>
      <c r="AO36" s="44"/>
      <c r="AP36" s="44"/>
      <c r="AQ36" s="44"/>
      <c r="AT36" s="41" t="str">
        <f t="shared" ca="1" si="21"/>
        <v>Изтекло</v>
      </c>
      <c r="AU36" s="41" t="str">
        <f t="shared" si="0"/>
        <v>Изтекло</v>
      </c>
      <c r="CE36" s="41" t="str">
        <f t="shared" si="1"/>
        <v/>
      </c>
      <c r="CF36" s="44" t="str">
        <f t="shared" si="2"/>
        <v/>
      </c>
      <c r="CG36" s="44" t="e">
        <f>IF(TRIM(MID(SUBSTITUTE($CE36," ",REPT(" ",99)),COLUMN(#REF!)*99-98,99))="","",DATEVALUE(TRIM(MID(SUBSTITUTE($CE36," ",REPT(" ",99)),COLUMN(#REF!)*99-98,99))))</f>
        <v>#REF!</v>
      </c>
      <c r="CH36" s="44" t="str">
        <f t="shared" si="3"/>
        <v/>
      </c>
      <c r="CI36" s="44" t="str">
        <f t="shared" si="4"/>
        <v/>
      </c>
      <c r="CJ36" s="44" t="str">
        <f t="shared" si="5"/>
        <v/>
      </c>
      <c r="CK36" s="44" t="str">
        <f t="shared" si="6"/>
        <v/>
      </c>
      <c r="CL36" s="44" t="str">
        <f t="shared" si="7"/>
        <v/>
      </c>
      <c r="CM36" s="44" t="str">
        <f t="shared" si="8"/>
        <v/>
      </c>
      <c r="CN36" s="44" t="str">
        <f t="shared" si="9"/>
        <v/>
      </c>
      <c r="CO36" s="44" t="str">
        <f t="shared" si="10"/>
        <v/>
      </c>
      <c r="CP36" s="41" t="str">
        <f t="shared" si="11"/>
        <v>07.10.2013</v>
      </c>
      <c r="CQ36" s="44">
        <f t="shared" si="12"/>
        <v>41554</v>
      </c>
      <c r="CR36" s="44" t="e">
        <f>IF(TRIM(MID(SUBSTITUTE($CP36," ",REPT(" ",99)),COLUMN(#REF!)*99-98,99))="","",DATEVALUE(TRIM(MID(SUBSTITUTE($CP36," ",REPT(" ",99)),COLUMN(#REF!)*99-98,99))))</f>
        <v>#REF!</v>
      </c>
      <c r="CS36" s="44" t="str">
        <f t="shared" si="13"/>
        <v/>
      </c>
      <c r="CT36" s="44" t="str">
        <f t="shared" si="14"/>
        <v/>
      </c>
      <c r="CU36" s="44" t="str">
        <f t="shared" si="15"/>
        <v/>
      </c>
      <c r="CV36" s="44" t="str">
        <f t="shared" si="16"/>
        <v/>
      </c>
      <c r="CW36" s="44" t="str">
        <f t="shared" si="17"/>
        <v/>
      </c>
      <c r="CX36" s="44" t="str">
        <f t="shared" si="18"/>
        <v/>
      </c>
      <c r="CY36" s="44" t="str">
        <f t="shared" si="19"/>
        <v/>
      </c>
      <c r="CZ36" s="44" t="str">
        <f t="shared" si="20"/>
        <v/>
      </c>
    </row>
    <row r="37" spans="1:104" s="6" customFormat="1" ht="45" x14ac:dyDescent="0.25">
      <c r="A37" s="27">
        <v>35</v>
      </c>
      <c r="B37" s="27" t="s">
        <v>2285</v>
      </c>
      <c r="C37" s="27" t="s">
        <v>352</v>
      </c>
      <c r="D37" s="28">
        <v>57086</v>
      </c>
      <c r="E37" s="29" t="s">
        <v>399</v>
      </c>
      <c r="F37" s="30">
        <v>39409</v>
      </c>
      <c r="G37" s="27" t="s">
        <v>400</v>
      </c>
      <c r="H37" s="27" t="s">
        <v>401</v>
      </c>
      <c r="I37" s="27">
        <v>6687</v>
      </c>
      <c r="J37" s="30">
        <v>39429</v>
      </c>
      <c r="K37" s="76">
        <v>46417</v>
      </c>
      <c r="L37" s="78" t="s">
        <v>402</v>
      </c>
      <c r="M37" s="27" t="s">
        <v>403</v>
      </c>
      <c r="N37" s="27" t="s">
        <v>358</v>
      </c>
      <c r="O37" s="27">
        <v>5595</v>
      </c>
      <c r="P37" s="30" t="s">
        <v>404</v>
      </c>
      <c r="Q37" s="30" t="s">
        <v>405</v>
      </c>
      <c r="R37" s="1" t="s">
        <v>406</v>
      </c>
      <c r="S37" s="30" t="s">
        <v>407</v>
      </c>
      <c r="T37" s="27"/>
      <c r="U37" s="27"/>
      <c r="V37" s="27"/>
      <c r="W37" s="27"/>
      <c r="X37" s="75"/>
      <c r="Y37" s="75">
        <v>15.6</v>
      </c>
      <c r="Z37" s="75">
        <v>5595</v>
      </c>
      <c r="AA37" s="27" t="s">
        <v>212</v>
      </c>
      <c r="AB37" s="27">
        <v>50</v>
      </c>
      <c r="AC37" s="27">
        <v>25</v>
      </c>
      <c r="AD37" s="27">
        <v>125</v>
      </c>
      <c r="AE37" s="75"/>
      <c r="AF37" s="27"/>
      <c r="AG37" s="27"/>
      <c r="AH37" s="27"/>
      <c r="AI37" s="27"/>
      <c r="AJ37" s="27"/>
      <c r="AK37" s="27"/>
      <c r="AL37" s="27" t="s">
        <v>408</v>
      </c>
      <c r="AM37" s="27" t="s">
        <v>409</v>
      </c>
      <c r="AN37" s="30">
        <v>39429</v>
      </c>
      <c r="AO37" s="30"/>
      <c r="AP37" s="30"/>
      <c r="AQ37" s="30"/>
      <c r="AT37" s="27" t="str">
        <f t="shared" ca="1" si="21"/>
        <v>Действащо</v>
      </c>
      <c r="AU37" s="27" t="str">
        <f t="shared" si="0"/>
        <v>Действащо</v>
      </c>
      <c r="CE37" s="27" t="str">
        <f t="shared" si="1"/>
        <v>2.2.2021</v>
      </c>
      <c r="CF37" s="30">
        <f t="shared" si="2"/>
        <v>44229</v>
      </c>
      <c r="CG37" s="30" t="e">
        <f>IF(TRIM(MID(SUBSTITUTE($CE37," ",REPT(" ",99)),COLUMN(#REF!)*99-98,99))="","",DATEVALUE(TRIM(MID(SUBSTITUTE($CE37," ",REPT(" ",99)),COLUMN(#REF!)*99-98,99))))</f>
        <v>#REF!</v>
      </c>
      <c r="CH37" s="30" t="str">
        <f t="shared" si="3"/>
        <v/>
      </c>
      <c r="CI37" s="30" t="str">
        <f t="shared" si="4"/>
        <v/>
      </c>
      <c r="CJ37" s="30" t="str">
        <f t="shared" si="5"/>
        <v/>
      </c>
      <c r="CK37" s="30" t="str">
        <f t="shared" si="6"/>
        <v/>
      </c>
      <c r="CL37" s="30" t="str">
        <f t="shared" si="7"/>
        <v/>
      </c>
      <c r="CM37" s="30" t="str">
        <f t="shared" si="8"/>
        <v/>
      </c>
      <c r="CN37" s="30" t="str">
        <f t="shared" si="9"/>
        <v/>
      </c>
      <c r="CO37" s="30" t="str">
        <f t="shared" si="10"/>
        <v/>
      </c>
      <c r="CP37" s="27" t="str">
        <f t="shared" si="11"/>
        <v>9.10.2013 2.2.2021</v>
      </c>
      <c r="CQ37" s="30">
        <f t="shared" si="12"/>
        <v>41556</v>
      </c>
      <c r="CR37" s="30" t="e">
        <f>IF(TRIM(MID(SUBSTITUTE($CP37," ",REPT(" ",99)),COLUMN(#REF!)*99-98,99))="","",DATEVALUE(TRIM(MID(SUBSTITUTE($CP37," ",REPT(" ",99)),COLUMN(#REF!)*99-98,99))))</f>
        <v>#REF!</v>
      </c>
      <c r="CS37" s="30">
        <f t="shared" si="13"/>
        <v>44229</v>
      </c>
      <c r="CT37" s="30" t="str">
        <f t="shared" si="14"/>
        <v/>
      </c>
      <c r="CU37" s="30" t="str">
        <f t="shared" si="15"/>
        <v/>
      </c>
      <c r="CV37" s="30" t="str">
        <f t="shared" si="16"/>
        <v/>
      </c>
      <c r="CW37" s="30" t="str">
        <f t="shared" si="17"/>
        <v/>
      </c>
      <c r="CX37" s="30" t="str">
        <f t="shared" si="18"/>
        <v/>
      </c>
      <c r="CY37" s="30" t="str">
        <f t="shared" si="19"/>
        <v/>
      </c>
      <c r="CZ37" s="30" t="str">
        <f t="shared" si="20"/>
        <v/>
      </c>
    </row>
    <row r="38" spans="1:104" s="208" customFormat="1" ht="45" x14ac:dyDescent="0.25">
      <c r="A38" s="201">
        <v>36</v>
      </c>
      <c r="B38" s="201" t="s">
        <v>2285</v>
      </c>
      <c r="C38" s="201" t="s">
        <v>352</v>
      </c>
      <c r="D38" s="202">
        <v>57086</v>
      </c>
      <c r="E38" s="203" t="s">
        <v>410</v>
      </c>
      <c r="F38" s="204">
        <v>39430</v>
      </c>
      <c r="G38" s="201" t="s">
        <v>411</v>
      </c>
      <c r="H38" s="201" t="s">
        <v>412</v>
      </c>
      <c r="I38" s="201">
        <v>6687</v>
      </c>
      <c r="J38" s="204">
        <v>39450</v>
      </c>
      <c r="K38" s="204">
        <v>44196</v>
      </c>
      <c r="L38" s="201" t="s">
        <v>356</v>
      </c>
      <c r="M38" s="201" t="s">
        <v>403</v>
      </c>
      <c r="N38" s="201" t="s">
        <v>358</v>
      </c>
      <c r="O38" s="201">
        <v>3468</v>
      </c>
      <c r="P38" s="201">
        <v>584</v>
      </c>
      <c r="Q38" s="204">
        <v>40291</v>
      </c>
      <c r="R38" s="205">
        <v>1207</v>
      </c>
      <c r="S38" s="204">
        <v>41556</v>
      </c>
      <c r="T38" s="201"/>
      <c r="U38" s="201"/>
      <c r="V38" s="201"/>
      <c r="W38" s="201"/>
      <c r="X38" s="206"/>
      <c r="Y38" s="206">
        <v>9.5</v>
      </c>
      <c r="Z38" s="206">
        <v>3468</v>
      </c>
      <c r="AA38" s="201" t="s">
        <v>212</v>
      </c>
      <c r="AB38" s="201">
        <v>50</v>
      </c>
      <c r="AC38" s="201">
        <v>25</v>
      </c>
      <c r="AD38" s="201">
        <v>125</v>
      </c>
      <c r="AE38" s="206"/>
      <c r="AF38" s="201"/>
      <c r="AG38" s="201"/>
      <c r="AH38" s="201"/>
      <c r="AI38" s="201"/>
      <c r="AJ38" s="201"/>
      <c r="AK38" s="201"/>
      <c r="AL38" s="201" t="s">
        <v>413</v>
      </c>
      <c r="AM38" s="201" t="s">
        <v>414</v>
      </c>
      <c r="AN38" s="201" t="s">
        <v>361</v>
      </c>
      <c r="AO38" s="201"/>
      <c r="AP38" s="201"/>
      <c r="AQ38" s="201"/>
      <c r="AT38" s="201" t="str">
        <f t="shared" ca="1" si="21"/>
        <v>Изтекло</v>
      </c>
      <c r="AU38" s="201" t="str">
        <f t="shared" si="0"/>
        <v>Действащо</v>
      </c>
      <c r="CE38" s="201" t="str">
        <f t="shared" si="1"/>
        <v>23.04.2010</v>
      </c>
      <c r="CF38" s="204">
        <f t="shared" si="2"/>
        <v>40291</v>
      </c>
      <c r="CG38" s="204" t="e">
        <f>IF(TRIM(MID(SUBSTITUTE($CE38," ",REPT(" ",99)),COLUMN(#REF!)*99-98,99))="","",DATEVALUE(TRIM(MID(SUBSTITUTE($CE38," ",REPT(" ",99)),COLUMN(#REF!)*99-98,99))))</f>
        <v>#REF!</v>
      </c>
      <c r="CH38" s="204" t="str">
        <f t="shared" si="3"/>
        <v/>
      </c>
      <c r="CI38" s="204" t="str">
        <f t="shared" si="4"/>
        <v/>
      </c>
      <c r="CJ38" s="204" t="str">
        <f t="shared" si="5"/>
        <v/>
      </c>
      <c r="CK38" s="204" t="str">
        <f t="shared" si="6"/>
        <v/>
      </c>
      <c r="CL38" s="204" t="str">
        <f t="shared" si="7"/>
        <v/>
      </c>
      <c r="CM38" s="204" t="str">
        <f t="shared" si="8"/>
        <v/>
      </c>
      <c r="CN38" s="204" t="str">
        <f t="shared" si="9"/>
        <v/>
      </c>
      <c r="CO38" s="204" t="str">
        <f t="shared" si="10"/>
        <v/>
      </c>
      <c r="CP38" s="201" t="str">
        <f t="shared" si="11"/>
        <v>09.10.2013</v>
      </c>
      <c r="CQ38" s="204">
        <f t="shared" si="12"/>
        <v>41556</v>
      </c>
      <c r="CR38" s="204" t="e">
        <f>IF(TRIM(MID(SUBSTITUTE($CP38," ",REPT(" ",99)),COLUMN(#REF!)*99-98,99))="","",DATEVALUE(TRIM(MID(SUBSTITUTE($CP38," ",REPT(" ",99)),COLUMN(#REF!)*99-98,99))))</f>
        <v>#REF!</v>
      </c>
      <c r="CS38" s="204" t="str">
        <f t="shared" si="13"/>
        <v/>
      </c>
      <c r="CT38" s="204" t="str">
        <f t="shared" si="14"/>
        <v/>
      </c>
      <c r="CU38" s="204" t="str">
        <f t="shared" si="15"/>
        <v/>
      </c>
      <c r="CV38" s="204" t="str">
        <f t="shared" si="16"/>
        <v/>
      </c>
      <c r="CW38" s="204" t="str">
        <f t="shared" si="17"/>
        <v/>
      </c>
      <c r="CX38" s="204" t="str">
        <f t="shared" si="18"/>
        <v/>
      </c>
      <c r="CY38" s="204" t="str">
        <f t="shared" si="19"/>
        <v/>
      </c>
      <c r="CZ38" s="204" t="str">
        <f t="shared" si="20"/>
        <v/>
      </c>
    </row>
    <row r="39" spans="1:104" s="6" customFormat="1" ht="195" x14ac:dyDescent="0.25">
      <c r="A39" s="27">
        <v>37</v>
      </c>
      <c r="B39" s="27" t="s">
        <v>415</v>
      </c>
      <c r="C39" s="27" t="s">
        <v>76</v>
      </c>
      <c r="D39" s="28">
        <v>812114069</v>
      </c>
      <c r="E39" s="29" t="s">
        <v>416</v>
      </c>
      <c r="F39" s="30">
        <v>39472</v>
      </c>
      <c r="G39" s="27" t="s">
        <v>417</v>
      </c>
      <c r="H39" s="27" t="s">
        <v>418</v>
      </c>
      <c r="I39" s="27">
        <v>7079</v>
      </c>
      <c r="J39" s="30">
        <v>39490</v>
      </c>
      <c r="K39" s="76">
        <v>46675</v>
      </c>
      <c r="L39" s="78" t="s">
        <v>419</v>
      </c>
      <c r="M39" s="78" t="s">
        <v>232</v>
      </c>
      <c r="N39" s="27"/>
      <c r="O39" s="78">
        <v>96360</v>
      </c>
      <c r="P39" s="27" t="s">
        <v>420</v>
      </c>
      <c r="Q39" s="27" t="s">
        <v>421</v>
      </c>
      <c r="R39" s="1" t="s">
        <v>422</v>
      </c>
      <c r="S39" s="27" t="s">
        <v>423</v>
      </c>
      <c r="T39" s="27"/>
      <c r="U39" s="27"/>
      <c r="V39" s="27"/>
      <c r="W39" s="27"/>
      <c r="X39" s="96">
        <v>11</v>
      </c>
      <c r="Y39" s="96">
        <v>264</v>
      </c>
      <c r="Z39" s="96">
        <v>96360</v>
      </c>
      <c r="AA39" s="27" t="s">
        <v>310</v>
      </c>
      <c r="AB39" s="27">
        <v>30</v>
      </c>
      <c r="AC39" s="27">
        <v>25</v>
      </c>
      <c r="AD39" s="27">
        <v>125</v>
      </c>
      <c r="AE39" s="75"/>
      <c r="AF39" s="27"/>
      <c r="AG39" s="27"/>
      <c r="AH39" s="27">
        <v>10</v>
      </c>
      <c r="AI39" s="27">
        <v>2</v>
      </c>
      <c r="AJ39" s="27">
        <v>3</v>
      </c>
      <c r="AK39" s="27" t="s">
        <v>424</v>
      </c>
      <c r="AL39" s="78" t="s">
        <v>425</v>
      </c>
      <c r="AM39" s="78" t="s">
        <v>426</v>
      </c>
      <c r="AN39" s="30">
        <v>39490</v>
      </c>
      <c r="AO39" s="30" t="s">
        <v>89</v>
      </c>
      <c r="AP39" s="30" t="s">
        <v>90</v>
      </c>
      <c r="AQ39" s="27" t="s">
        <v>91</v>
      </c>
      <c r="AT39" s="27" t="str">
        <f t="shared" ca="1" si="21"/>
        <v>Действащо</v>
      </c>
      <c r="AU39" s="27" t="str">
        <f t="shared" si="0"/>
        <v>Действащо</v>
      </c>
      <c r="CE39" s="27" t="str">
        <f t="shared" si="1"/>
        <v>20.08.2013 03.09.2013 22.10.2021 28.7.2023</v>
      </c>
      <c r="CF39" s="30">
        <f t="shared" si="2"/>
        <v>41506</v>
      </c>
      <c r="CG39" s="30" t="e">
        <f>IF(TRIM(MID(SUBSTITUTE($CE39," ",REPT(" ",99)),COLUMN(#REF!)*99-98,99))="","",DATEVALUE(TRIM(MID(SUBSTITUTE($CE39," ",REPT(" ",99)),COLUMN(#REF!)*99-98,99))))</f>
        <v>#REF!</v>
      </c>
      <c r="CH39" s="30">
        <f t="shared" si="3"/>
        <v>41520</v>
      </c>
      <c r="CI39" s="30">
        <f t="shared" si="4"/>
        <v>44491</v>
      </c>
      <c r="CJ39" s="30">
        <f t="shared" si="5"/>
        <v>45135</v>
      </c>
      <c r="CK39" s="30" t="str">
        <f t="shared" si="6"/>
        <v/>
      </c>
      <c r="CL39" s="30" t="str">
        <f t="shared" si="7"/>
        <v/>
      </c>
      <c r="CM39" s="30" t="str">
        <f t="shared" si="8"/>
        <v/>
      </c>
      <c r="CN39" s="30" t="str">
        <f t="shared" si="9"/>
        <v/>
      </c>
      <c r="CO39" s="30" t="str">
        <f t="shared" si="10"/>
        <v/>
      </c>
      <c r="CP39" s="27" t="str">
        <f t="shared" si="11"/>
        <v>20.09.2010 20.08.2013 22.10.2021 28.7.2023</v>
      </c>
      <c r="CQ39" s="30">
        <f t="shared" si="12"/>
        <v>40441</v>
      </c>
      <c r="CR39" s="30" t="e">
        <f>IF(TRIM(MID(SUBSTITUTE($CP39," ",REPT(" ",99)),COLUMN(#REF!)*99-98,99))="","",DATEVALUE(TRIM(MID(SUBSTITUTE($CP39," ",REPT(" ",99)),COLUMN(#REF!)*99-98,99))))</f>
        <v>#REF!</v>
      </c>
      <c r="CS39" s="30">
        <f t="shared" si="13"/>
        <v>41506</v>
      </c>
      <c r="CT39" s="30">
        <f t="shared" si="14"/>
        <v>44491</v>
      </c>
      <c r="CU39" s="30">
        <f t="shared" si="15"/>
        <v>45135</v>
      </c>
      <c r="CV39" s="30" t="str">
        <f t="shared" si="16"/>
        <v/>
      </c>
      <c r="CW39" s="30" t="str">
        <f t="shared" si="17"/>
        <v/>
      </c>
      <c r="CX39" s="30" t="str">
        <f t="shared" si="18"/>
        <v/>
      </c>
      <c r="CY39" s="30" t="str">
        <f t="shared" si="19"/>
        <v/>
      </c>
      <c r="CZ39" s="30" t="str">
        <f t="shared" si="20"/>
        <v/>
      </c>
    </row>
    <row r="40" spans="1:104" s="266" customFormat="1" ht="195" x14ac:dyDescent="0.25">
      <c r="A40" s="262">
        <v>38</v>
      </c>
      <c r="B40" s="262" t="s">
        <v>427</v>
      </c>
      <c r="C40" s="262" t="s">
        <v>114</v>
      </c>
      <c r="D40" s="263">
        <v>102058829</v>
      </c>
      <c r="E40" s="232" t="s">
        <v>428</v>
      </c>
      <c r="F40" s="264">
        <v>39489</v>
      </c>
      <c r="G40" s="262" t="s">
        <v>429</v>
      </c>
      <c r="H40" s="262" t="s">
        <v>114</v>
      </c>
      <c r="I40" s="262">
        <v>151</v>
      </c>
      <c r="J40" s="264">
        <v>39512</v>
      </c>
      <c r="K40" s="76">
        <v>46873</v>
      </c>
      <c r="L40" s="262" t="s">
        <v>430</v>
      </c>
      <c r="M40" s="262" t="s">
        <v>431</v>
      </c>
      <c r="N40" s="262" t="s">
        <v>82</v>
      </c>
      <c r="O40" s="262">
        <v>26000</v>
      </c>
      <c r="P40" s="262" t="s">
        <v>432</v>
      </c>
      <c r="Q40" s="262" t="s">
        <v>433</v>
      </c>
      <c r="R40" s="234" t="s">
        <v>2201</v>
      </c>
      <c r="S40" s="262" t="s">
        <v>2202</v>
      </c>
      <c r="T40" s="262"/>
      <c r="U40" s="262"/>
      <c r="V40" s="262"/>
      <c r="W40" s="262"/>
      <c r="X40" s="265">
        <v>19.8</v>
      </c>
      <c r="Y40" s="265">
        <v>108</v>
      </c>
      <c r="Z40" s="265">
        <v>26000</v>
      </c>
      <c r="AA40" s="262" t="s">
        <v>310</v>
      </c>
      <c r="AB40" s="262">
        <v>50</v>
      </c>
      <c r="AC40" s="262">
        <v>50</v>
      </c>
      <c r="AD40" s="262">
        <v>250</v>
      </c>
      <c r="AE40" s="265"/>
      <c r="AF40" s="262"/>
      <c r="AG40" s="262"/>
      <c r="AH40" s="262">
        <v>10</v>
      </c>
      <c r="AI40" s="262">
        <v>2</v>
      </c>
      <c r="AJ40" s="262">
        <v>0.3</v>
      </c>
      <c r="AK40" s="262" t="s">
        <v>434</v>
      </c>
      <c r="AL40" s="262" t="s">
        <v>435</v>
      </c>
      <c r="AM40" s="262" t="s">
        <v>436</v>
      </c>
      <c r="AN40" s="264">
        <v>39512</v>
      </c>
      <c r="AO40" s="264" t="s">
        <v>89</v>
      </c>
      <c r="AP40" s="264" t="s">
        <v>90</v>
      </c>
      <c r="AQ40" s="262" t="s">
        <v>91</v>
      </c>
      <c r="AT40" s="262" t="str">
        <f t="shared" ca="1" si="21"/>
        <v>Действащо</v>
      </c>
      <c r="AU40" s="262" t="str">
        <f t="shared" si="0"/>
        <v>Действащо</v>
      </c>
      <c r="CE40" s="262" t="str">
        <f t="shared" si="1"/>
        <v>18.06.2009 29.11.2013 05.02.2018 31.01.2020</v>
      </c>
      <c r="CF40" s="264">
        <f t="shared" si="2"/>
        <v>39982</v>
      </c>
      <c r="CG40" s="264" t="e">
        <f>IF(TRIM(MID(SUBSTITUTE($CE40," ",REPT(" ",99)),COLUMN(#REF!)*99-98,99))="","",DATEVALUE(TRIM(MID(SUBSTITUTE($CE40," ",REPT(" ",99)),COLUMN(#REF!)*99-98,99))))</f>
        <v>#REF!</v>
      </c>
      <c r="CH40" s="264">
        <f t="shared" si="3"/>
        <v>41607</v>
      </c>
      <c r="CI40" s="264">
        <f t="shared" si="4"/>
        <v>43136</v>
      </c>
      <c r="CJ40" s="264">
        <f t="shared" si="5"/>
        <v>43861</v>
      </c>
      <c r="CK40" s="264" t="str">
        <f t="shared" si="6"/>
        <v/>
      </c>
      <c r="CL40" s="264" t="str">
        <f t="shared" si="7"/>
        <v/>
      </c>
      <c r="CM40" s="264" t="str">
        <f t="shared" si="8"/>
        <v/>
      </c>
      <c r="CN40" s="264" t="str">
        <f t="shared" si="9"/>
        <v/>
      </c>
      <c r="CO40" s="264" t="str">
        <f t="shared" si="10"/>
        <v/>
      </c>
      <c r="CP40" s="262" t="str">
        <f t="shared" si="11"/>
        <v>12.01.2011 12.12.2012 05.02.2016 31.01.2020 25.04.2025</v>
      </c>
      <c r="CQ40" s="264">
        <f t="shared" si="12"/>
        <v>40555</v>
      </c>
      <c r="CR40" s="264" t="e">
        <f>IF(TRIM(MID(SUBSTITUTE($CP40," ",REPT(" ",99)),COLUMN(#REF!)*99-98,99))="","",DATEVALUE(TRIM(MID(SUBSTITUTE($CP40," ",REPT(" ",99)),COLUMN(#REF!)*99-98,99))))</f>
        <v>#REF!</v>
      </c>
      <c r="CS40" s="264">
        <f t="shared" si="13"/>
        <v>41255</v>
      </c>
      <c r="CT40" s="264">
        <f t="shared" si="14"/>
        <v>42405</v>
      </c>
      <c r="CU40" s="264">
        <f t="shared" si="15"/>
        <v>43861</v>
      </c>
      <c r="CV40" s="264">
        <f t="shared" si="16"/>
        <v>45772</v>
      </c>
      <c r="CW40" s="264" t="str">
        <f t="shared" si="17"/>
        <v/>
      </c>
      <c r="CX40" s="264" t="str">
        <f t="shared" si="18"/>
        <v/>
      </c>
      <c r="CY40" s="264" t="str">
        <f t="shared" si="19"/>
        <v/>
      </c>
      <c r="CZ40" s="264" t="str">
        <f t="shared" si="20"/>
        <v/>
      </c>
    </row>
    <row r="41" spans="1:104" s="208" customFormat="1" ht="195" x14ac:dyDescent="0.25">
      <c r="A41" s="201">
        <v>39</v>
      </c>
      <c r="B41" s="209" t="s">
        <v>437</v>
      </c>
      <c r="C41" s="209" t="s">
        <v>125</v>
      </c>
      <c r="D41" s="210">
        <v>121904244</v>
      </c>
      <c r="E41" s="211" t="s">
        <v>438</v>
      </c>
      <c r="F41" s="207">
        <v>39615</v>
      </c>
      <c r="G41" s="201" t="s">
        <v>439</v>
      </c>
      <c r="H41" s="201" t="s">
        <v>76</v>
      </c>
      <c r="I41" s="201">
        <v>7079</v>
      </c>
      <c r="J41" s="204">
        <v>39638</v>
      </c>
      <c r="K41" s="204">
        <v>43997</v>
      </c>
      <c r="L41" s="201" t="s">
        <v>80</v>
      </c>
      <c r="M41" s="201" t="s">
        <v>440</v>
      </c>
      <c r="N41" s="201" t="s">
        <v>82</v>
      </c>
      <c r="O41" s="201">
        <v>10400</v>
      </c>
      <c r="P41" s="201"/>
      <c r="Q41" s="201"/>
      <c r="R41" s="205">
        <v>804</v>
      </c>
      <c r="S41" s="204">
        <v>40690</v>
      </c>
      <c r="T41" s="201"/>
      <c r="U41" s="201"/>
      <c r="V41" s="201"/>
      <c r="W41" s="201"/>
      <c r="X41" s="206">
        <v>5</v>
      </c>
      <c r="Y41" s="206">
        <v>40</v>
      </c>
      <c r="Z41" s="206">
        <v>10400</v>
      </c>
      <c r="AA41" s="201" t="s">
        <v>310</v>
      </c>
      <c r="AB41" s="201">
        <v>30</v>
      </c>
      <c r="AC41" s="201">
        <v>25</v>
      </c>
      <c r="AD41" s="201">
        <v>125</v>
      </c>
      <c r="AE41" s="206"/>
      <c r="AF41" s="201"/>
      <c r="AG41" s="201"/>
      <c r="AH41" s="201">
        <v>10</v>
      </c>
      <c r="AI41" s="201">
        <v>2</v>
      </c>
      <c r="AJ41" s="201">
        <v>10</v>
      </c>
      <c r="AK41" s="201" t="s">
        <v>441</v>
      </c>
      <c r="AL41" s="207" t="s">
        <v>442</v>
      </c>
      <c r="AM41" s="207" t="s">
        <v>443</v>
      </c>
      <c r="AN41" s="204">
        <v>39638</v>
      </c>
      <c r="AO41" s="204" t="s">
        <v>89</v>
      </c>
      <c r="AP41" s="204" t="s">
        <v>90</v>
      </c>
      <c r="AQ41" s="201" t="s">
        <v>91</v>
      </c>
      <c r="AT41" s="201" t="str">
        <f t="shared" ca="1" si="21"/>
        <v>Изтекло</v>
      </c>
      <c r="AU41" s="201" t="str">
        <f t="shared" si="0"/>
        <v>Действащо</v>
      </c>
      <c r="CE41" s="201" t="str">
        <f t="shared" si="1"/>
        <v/>
      </c>
      <c r="CF41" s="204" t="str">
        <f t="shared" si="2"/>
        <v/>
      </c>
      <c r="CG41" s="204" t="e">
        <f>IF(TRIM(MID(SUBSTITUTE($CE41," ",REPT(" ",99)),COLUMN(#REF!)*99-98,99))="","",DATEVALUE(TRIM(MID(SUBSTITUTE($CE41," ",REPT(" ",99)),COLUMN(#REF!)*99-98,99))))</f>
        <v>#REF!</v>
      </c>
      <c r="CH41" s="204" t="str">
        <f t="shared" si="3"/>
        <v/>
      </c>
      <c r="CI41" s="204" t="str">
        <f t="shared" si="4"/>
        <v/>
      </c>
      <c r="CJ41" s="204" t="str">
        <f t="shared" si="5"/>
        <v/>
      </c>
      <c r="CK41" s="204" t="str">
        <f t="shared" si="6"/>
        <v/>
      </c>
      <c r="CL41" s="204" t="str">
        <f t="shared" si="7"/>
        <v/>
      </c>
      <c r="CM41" s="204" t="str">
        <f t="shared" si="8"/>
        <v/>
      </c>
      <c r="CN41" s="204" t="str">
        <f t="shared" si="9"/>
        <v/>
      </c>
      <c r="CO41" s="204" t="str">
        <f t="shared" si="10"/>
        <v/>
      </c>
      <c r="CP41" s="201" t="str">
        <f t="shared" si="11"/>
        <v>27.05.2011</v>
      </c>
      <c r="CQ41" s="204">
        <f t="shared" si="12"/>
        <v>40690</v>
      </c>
      <c r="CR41" s="204" t="e">
        <f>IF(TRIM(MID(SUBSTITUTE($CP41," ",REPT(" ",99)),COLUMN(#REF!)*99-98,99))="","",DATEVALUE(TRIM(MID(SUBSTITUTE($CP41," ",REPT(" ",99)),COLUMN(#REF!)*99-98,99))))</f>
        <v>#REF!</v>
      </c>
      <c r="CS41" s="204" t="str">
        <f t="shared" si="13"/>
        <v/>
      </c>
      <c r="CT41" s="204" t="str">
        <f t="shared" si="14"/>
        <v/>
      </c>
      <c r="CU41" s="204" t="str">
        <f t="shared" si="15"/>
        <v/>
      </c>
      <c r="CV41" s="204" t="str">
        <f t="shared" si="16"/>
        <v/>
      </c>
      <c r="CW41" s="204" t="str">
        <f t="shared" si="17"/>
        <v/>
      </c>
      <c r="CX41" s="204" t="str">
        <f t="shared" si="18"/>
        <v/>
      </c>
      <c r="CY41" s="204" t="str">
        <f t="shared" si="19"/>
        <v/>
      </c>
      <c r="CZ41" s="204" t="str">
        <f t="shared" si="20"/>
        <v/>
      </c>
    </row>
    <row r="42" spans="1:104" s="17" customFormat="1" ht="195" x14ac:dyDescent="0.25">
      <c r="A42" s="74">
        <v>40</v>
      </c>
      <c r="B42" s="74" t="s">
        <v>313</v>
      </c>
      <c r="C42" s="74" t="s">
        <v>314</v>
      </c>
      <c r="D42" s="115">
        <v>103148230</v>
      </c>
      <c r="E42" s="34" t="s">
        <v>444</v>
      </c>
      <c r="F42" s="101">
        <v>39643</v>
      </c>
      <c r="G42" s="74" t="s">
        <v>316</v>
      </c>
      <c r="H42" s="74" t="s">
        <v>445</v>
      </c>
      <c r="I42" s="74">
        <v>58503</v>
      </c>
      <c r="J42" s="101">
        <v>39672</v>
      </c>
      <c r="K42" s="101">
        <v>45486</v>
      </c>
      <c r="L42" s="74" t="s">
        <v>446</v>
      </c>
      <c r="M42" s="74" t="s">
        <v>447</v>
      </c>
      <c r="N42" s="74" t="s">
        <v>130</v>
      </c>
      <c r="O42" s="74">
        <v>21600</v>
      </c>
      <c r="P42" s="74"/>
      <c r="Q42" s="74"/>
      <c r="R42" s="118">
        <v>1330</v>
      </c>
      <c r="S42" s="101">
        <v>41739</v>
      </c>
      <c r="T42" s="74">
        <v>19</v>
      </c>
      <c r="U42" s="101">
        <v>45334</v>
      </c>
      <c r="V42" s="74"/>
      <c r="W42" s="74"/>
      <c r="X42" s="122">
        <v>28</v>
      </c>
      <c r="Y42" s="122">
        <v>86.4</v>
      </c>
      <c r="Z42" s="122">
        <v>21600</v>
      </c>
      <c r="AA42" s="74" t="s">
        <v>310</v>
      </c>
      <c r="AB42" s="74">
        <v>100</v>
      </c>
      <c r="AC42" s="74"/>
      <c r="AD42" s="74">
        <v>100</v>
      </c>
      <c r="AE42" s="122"/>
      <c r="AF42" s="74"/>
      <c r="AG42" s="74"/>
      <c r="AH42" s="74"/>
      <c r="AI42" s="74"/>
      <c r="AJ42" s="74">
        <v>0.5</v>
      </c>
      <c r="AK42" s="74"/>
      <c r="AL42" s="101" t="s">
        <v>448</v>
      </c>
      <c r="AM42" s="101" t="s">
        <v>449</v>
      </c>
      <c r="AN42" s="101">
        <v>39643</v>
      </c>
      <c r="AO42" s="101" t="s">
        <v>89</v>
      </c>
      <c r="AP42" s="101" t="s">
        <v>90</v>
      </c>
      <c r="AQ42" s="74" t="s">
        <v>261</v>
      </c>
      <c r="AT42" s="74" t="str">
        <f t="shared" ca="1" si="21"/>
        <v>Прекратено</v>
      </c>
      <c r="AU42" s="74" t="str">
        <f t="shared" si="0"/>
        <v>Действащо</v>
      </c>
      <c r="CE42" s="74" t="str">
        <f t="shared" si="1"/>
        <v/>
      </c>
      <c r="CF42" s="101" t="str">
        <f t="shared" si="2"/>
        <v/>
      </c>
      <c r="CG42" s="101" t="e">
        <f>IF(TRIM(MID(SUBSTITUTE($CE42," ",REPT(" ",99)),COLUMN(#REF!)*99-98,99))="","",DATEVALUE(TRIM(MID(SUBSTITUTE($CE42," ",REPT(" ",99)),COLUMN(#REF!)*99-98,99))))</f>
        <v>#REF!</v>
      </c>
      <c r="CH42" s="101" t="str">
        <f t="shared" si="3"/>
        <v/>
      </c>
      <c r="CI42" s="101" t="str">
        <f t="shared" si="4"/>
        <v/>
      </c>
      <c r="CJ42" s="101" t="str">
        <f t="shared" si="5"/>
        <v/>
      </c>
      <c r="CK42" s="101" t="str">
        <f t="shared" si="6"/>
        <v/>
      </c>
      <c r="CL42" s="101" t="str">
        <f t="shared" si="7"/>
        <v/>
      </c>
      <c r="CM42" s="101" t="str">
        <f t="shared" si="8"/>
        <v/>
      </c>
      <c r="CN42" s="101" t="str">
        <f t="shared" si="9"/>
        <v/>
      </c>
      <c r="CO42" s="101" t="str">
        <f t="shared" si="10"/>
        <v/>
      </c>
      <c r="CP42" s="74" t="str">
        <f t="shared" si="11"/>
        <v>10.04.2014</v>
      </c>
      <c r="CQ42" s="101">
        <f t="shared" si="12"/>
        <v>41739</v>
      </c>
      <c r="CR42" s="101" t="e">
        <f>IF(TRIM(MID(SUBSTITUTE($CP42," ",REPT(" ",99)),COLUMN(#REF!)*99-98,99))="","",DATEVALUE(TRIM(MID(SUBSTITUTE($CP42," ",REPT(" ",99)),COLUMN(#REF!)*99-98,99))))</f>
        <v>#REF!</v>
      </c>
      <c r="CS42" s="101" t="str">
        <f t="shared" si="13"/>
        <v/>
      </c>
      <c r="CT42" s="101" t="str">
        <f t="shared" si="14"/>
        <v/>
      </c>
      <c r="CU42" s="101" t="str">
        <f t="shared" si="15"/>
        <v/>
      </c>
      <c r="CV42" s="101" t="str">
        <f t="shared" si="16"/>
        <v/>
      </c>
      <c r="CW42" s="101" t="str">
        <f t="shared" si="17"/>
        <v/>
      </c>
      <c r="CX42" s="101" t="str">
        <f t="shared" si="18"/>
        <v/>
      </c>
      <c r="CY42" s="101" t="str">
        <f t="shared" si="19"/>
        <v/>
      </c>
      <c r="CZ42" s="101" t="str">
        <f t="shared" si="20"/>
        <v/>
      </c>
    </row>
    <row r="43" spans="1:104" s="9" customFormat="1" ht="45" x14ac:dyDescent="0.25">
      <c r="A43" s="27">
        <v>41</v>
      </c>
      <c r="B43" s="41" t="s">
        <v>450</v>
      </c>
      <c r="C43" s="41" t="s">
        <v>217</v>
      </c>
      <c r="D43" s="42">
        <v>931625</v>
      </c>
      <c r="E43" s="43" t="s">
        <v>451</v>
      </c>
      <c r="F43" s="44">
        <v>39650</v>
      </c>
      <c r="G43" s="41" t="s">
        <v>452</v>
      </c>
      <c r="H43" s="41" t="s">
        <v>453</v>
      </c>
      <c r="I43" s="41">
        <v>54273</v>
      </c>
      <c r="J43" s="44">
        <v>39665</v>
      </c>
      <c r="K43" s="44">
        <v>42571</v>
      </c>
      <c r="L43" s="41" t="s">
        <v>218</v>
      </c>
      <c r="M43" s="41" t="s">
        <v>454</v>
      </c>
      <c r="N43" s="41" t="s">
        <v>142</v>
      </c>
      <c r="O43" s="41">
        <v>15295</v>
      </c>
      <c r="P43" s="41"/>
      <c r="Q43" s="41"/>
      <c r="R43" s="84">
        <v>1364</v>
      </c>
      <c r="S43" s="44">
        <v>41782</v>
      </c>
      <c r="T43" s="41"/>
      <c r="U43" s="41"/>
      <c r="V43" s="41"/>
      <c r="W43" s="41"/>
      <c r="X43" s="94"/>
      <c r="Y43" s="94">
        <v>84</v>
      </c>
      <c r="Z43" s="94">
        <v>15295</v>
      </c>
      <c r="AA43" s="41" t="s">
        <v>212</v>
      </c>
      <c r="AB43" s="41">
        <v>60</v>
      </c>
      <c r="AC43" s="41">
        <v>25</v>
      </c>
      <c r="AD43" s="41">
        <v>125</v>
      </c>
      <c r="AE43" s="94"/>
      <c r="AF43" s="41"/>
      <c r="AG43" s="41"/>
      <c r="AH43" s="41"/>
      <c r="AI43" s="41"/>
      <c r="AJ43" s="41">
        <v>0.3</v>
      </c>
      <c r="AK43" s="41" t="s">
        <v>455</v>
      </c>
      <c r="AL43" s="48" t="s">
        <v>456</v>
      </c>
      <c r="AM43" s="48" t="s">
        <v>457</v>
      </c>
      <c r="AN43" s="44">
        <v>42004</v>
      </c>
      <c r="AO43" s="44"/>
      <c r="AP43" s="44"/>
      <c r="AQ43" s="44"/>
      <c r="AT43" s="41" t="str">
        <f t="shared" ca="1" si="21"/>
        <v>Изтекло</v>
      </c>
      <c r="AU43" s="41" t="str">
        <f t="shared" si="0"/>
        <v>Действащо</v>
      </c>
      <c r="CE43" s="41" t="str">
        <f t="shared" si="1"/>
        <v/>
      </c>
      <c r="CF43" s="44" t="str">
        <f t="shared" si="2"/>
        <v/>
      </c>
      <c r="CG43" s="44" t="e">
        <f>IF(TRIM(MID(SUBSTITUTE($CE43," ",REPT(" ",99)),COLUMN(#REF!)*99-98,99))="","",DATEVALUE(TRIM(MID(SUBSTITUTE($CE43," ",REPT(" ",99)),COLUMN(#REF!)*99-98,99))))</f>
        <v>#REF!</v>
      </c>
      <c r="CH43" s="44" t="str">
        <f t="shared" si="3"/>
        <v/>
      </c>
      <c r="CI43" s="44" t="str">
        <f t="shared" si="4"/>
        <v/>
      </c>
      <c r="CJ43" s="44" t="str">
        <f t="shared" si="5"/>
        <v/>
      </c>
      <c r="CK43" s="44" t="str">
        <f t="shared" si="6"/>
        <v/>
      </c>
      <c r="CL43" s="44" t="str">
        <f t="shared" si="7"/>
        <v/>
      </c>
      <c r="CM43" s="44" t="str">
        <f t="shared" si="8"/>
        <v/>
      </c>
      <c r="CN43" s="44" t="str">
        <f t="shared" si="9"/>
        <v/>
      </c>
      <c r="CO43" s="44" t="str">
        <f t="shared" si="10"/>
        <v/>
      </c>
      <c r="CP43" s="41" t="str">
        <f t="shared" si="11"/>
        <v>23.05.2014</v>
      </c>
      <c r="CQ43" s="44">
        <f t="shared" si="12"/>
        <v>41782</v>
      </c>
      <c r="CR43" s="44" t="e">
        <f>IF(TRIM(MID(SUBSTITUTE($CP43," ",REPT(" ",99)),COLUMN(#REF!)*99-98,99))="","",DATEVALUE(TRIM(MID(SUBSTITUTE($CP43," ",REPT(" ",99)),COLUMN(#REF!)*99-98,99))))</f>
        <v>#REF!</v>
      </c>
      <c r="CS43" s="44" t="str">
        <f t="shared" si="13"/>
        <v/>
      </c>
      <c r="CT43" s="44" t="str">
        <f t="shared" si="14"/>
        <v/>
      </c>
      <c r="CU43" s="44" t="str">
        <f t="shared" si="15"/>
        <v/>
      </c>
      <c r="CV43" s="44" t="str">
        <f t="shared" si="16"/>
        <v/>
      </c>
      <c r="CW43" s="44" t="str">
        <f t="shared" si="17"/>
        <v/>
      </c>
      <c r="CX43" s="44" t="str">
        <f t="shared" si="18"/>
        <v/>
      </c>
      <c r="CY43" s="44" t="str">
        <f t="shared" si="19"/>
        <v/>
      </c>
      <c r="CZ43" s="44" t="str">
        <f t="shared" si="20"/>
        <v/>
      </c>
    </row>
    <row r="44" spans="1:104" s="11" customFormat="1" ht="45" x14ac:dyDescent="0.25">
      <c r="A44" s="27">
        <v>42</v>
      </c>
      <c r="B44" s="56" t="s">
        <v>450</v>
      </c>
      <c r="C44" s="56" t="s">
        <v>217</v>
      </c>
      <c r="D44" s="57">
        <v>931625</v>
      </c>
      <c r="E44" s="58" t="s">
        <v>451</v>
      </c>
      <c r="F44" s="59">
        <v>39650</v>
      </c>
      <c r="G44" s="56" t="s">
        <v>452</v>
      </c>
      <c r="H44" s="56" t="s">
        <v>458</v>
      </c>
      <c r="I44" s="56">
        <v>54273</v>
      </c>
      <c r="J44" s="59">
        <v>39665</v>
      </c>
      <c r="K44" s="59">
        <v>42571</v>
      </c>
      <c r="L44" s="56" t="s">
        <v>218</v>
      </c>
      <c r="M44" s="56" t="s">
        <v>454</v>
      </c>
      <c r="N44" s="56" t="s">
        <v>142</v>
      </c>
      <c r="O44" s="56">
        <v>15000</v>
      </c>
      <c r="P44" s="56"/>
      <c r="Q44" s="56"/>
      <c r="R44" s="86"/>
      <c r="S44" s="56"/>
      <c r="T44" s="56"/>
      <c r="U44" s="56"/>
      <c r="V44" s="56"/>
      <c r="W44" s="56"/>
      <c r="X44" s="97"/>
      <c r="Y44" s="97">
        <v>84</v>
      </c>
      <c r="Z44" s="97">
        <v>15000</v>
      </c>
      <c r="AA44" s="56" t="s">
        <v>212</v>
      </c>
      <c r="AB44" s="56">
        <v>60</v>
      </c>
      <c r="AC44" s="56">
        <v>25</v>
      </c>
      <c r="AD44" s="56">
        <v>125</v>
      </c>
      <c r="AE44" s="97"/>
      <c r="AF44" s="56"/>
      <c r="AG44" s="56"/>
      <c r="AH44" s="56"/>
      <c r="AI44" s="56"/>
      <c r="AJ44" s="56">
        <v>0.3</v>
      </c>
      <c r="AK44" s="56" t="s">
        <v>455</v>
      </c>
      <c r="AL44" s="59" t="s">
        <v>459</v>
      </c>
      <c r="AM44" s="59" t="s">
        <v>460</v>
      </c>
      <c r="AN44" s="59">
        <v>42004</v>
      </c>
      <c r="AO44" s="59"/>
      <c r="AP44" s="59"/>
      <c r="AQ44" s="59"/>
      <c r="AT44" s="56" t="str">
        <f t="shared" ca="1" si="21"/>
        <v>Изтекло</v>
      </c>
      <c r="AU44" s="56" t="str">
        <f t="shared" si="0"/>
        <v>Действащо</v>
      </c>
      <c r="CE44" s="56" t="str">
        <f t="shared" si="1"/>
        <v/>
      </c>
      <c r="CF44" s="59" t="str">
        <f t="shared" si="2"/>
        <v/>
      </c>
      <c r="CG44" s="59" t="e">
        <f>IF(TRIM(MID(SUBSTITUTE($CE44," ",REPT(" ",99)),COLUMN(#REF!)*99-98,99))="","",DATEVALUE(TRIM(MID(SUBSTITUTE($CE44," ",REPT(" ",99)),COLUMN(#REF!)*99-98,99))))</f>
        <v>#REF!</v>
      </c>
      <c r="CH44" s="59" t="str">
        <f t="shared" si="3"/>
        <v/>
      </c>
      <c r="CI44" s="59" t="str">
        <f t="shared" si="4"/>
        <v/>
      </c>
      <c r="CJ44" s="59" t="str">
        <f t="shared" si="5"/>
        <v/>
      </c>
      <c r="CK44" s="59" t="str">
        <f t="shared" si="6"/>
        <v/>
      </c>
      <c r="CL44" s="59" t="str">
        <f t="shared" si="7"/>
        <v/>
      </c>
      <c r="CM44" s="59" t="str">
        <f t="shared" si="8"/>
        <v/>
      </c>
      <c r="CN44" s="59" t="str">
        <f t="shared" si="9"/>
        <v/>
      </c>
      <c r="CO44" s="59" t="str">
        <f t="shared" si="10"/>
        <v/>
      </c>
      <c r="CP44" s="56" t="str">
        <f t="shared" si="11"/>
        <v/>
      </c>
      <c r="CQ44" s="59" t="str">
        <f t="shared" si="12"/>
        <v/>
      </c>
      <c r="CR44" s="59" t="e">
        <f>IF(TRIM(MID(SUBSTITUTE($CP44," ",REPT(" ",99)),COLUMN(#REF!)*99-98,99))="","",DATEVALUE(TRIM(MID(SUBSTITUTE($CP44," ",REPT(" ",99)),COLUMN(#REF!)*99-98,99))))</f>
        <v>#REF!</v>
      </c>
      <c r="CS44" s="59" t="str">
        <f t="shared" si="13"/>
        <v/>
      </c>
      <c r="CT44" s="59" t="str">
        <f t="shared" si="14"/>
        <v/>
      </c>
      <c r="CU44" s="59" t="str">
        <f t="shared" si="15"/>
        <v/>
      </c>
      <c r="CV44" s="59" t="str">
        <f t="shared" si="16"/>
        <v/>
      </c>
      <c r="CW44" s="59" t="str">
        <f t="shared" si="17"/>
        <v/>
      </c>
      <c r="CX44" s="59" t="str">
        <f t="shared" si="18"/>
        <v/>
      </c>
      <c r="CY44" s="59" t="str">
        <f t="shared" si="19"/>
        <v/>
      </c>
      <c r="CZ44" s="59" t="str">
        <f t="shared" si="20"/>
        <v/>
      </c>
    </row>
    <row r="45" spans="1:104" s="12" customFormat="1" ht="195" x14ac:dyDescent="0.25">
      <c r="A45" s="27">
        <v>43</v>
      </c>
      <c r="B45" s="60" t="s">
        <v>450</v>
      </c>
      <c r="C45" s="60" t="s">
        <v>217</v>
      </c>
      <c r="D45" s="61">
        <v>931625</v>
      </c>
      <c r="E45" s="62" t="s">
        <v>461</v>
      </c>
      <c r="F45" s="63">
        <v>39650</v>
      </c>
      <c r="G45" s="60" t="s">
        <v>462</v>
      </c>
      <c r="H45" s="60" t="s">
        <v>137</v>
      </c>
      <c r="I45" s="60">
        <v>78210</v>
      </c>
      <c r="J45" s="63">
        <v>39665</v>
      </c>
      <c r="K45" s="63">
        <v>43666</v>
      </c>
      <c r="L45" s="60" t="s">
        <v>218</v>
      </c>
      <c r="M45" s="60" t="s">
        <v>463</v>
      </c>
      <c r="N45" s="60" t="s">
        <v>142</v>
      </c>
      <c r="O45" s="60">
        <v>85775</v>
      </c>
      <c r="P45" s="60"/>
      <c r="Q45" s="60"/>
      <c r="R45" s="87">
        <v>1368</v>
      </c>
      <c r="S45" s="63">
        <v>42151</v>
      </c>
      <c r="T45" s="60">
        <v>69</v>
      </c>
      <c r="U45" s="63">
        <v>43601</v>
      </c>
      <c r="V45" s="60"/>
      <c r="W45" s="60"/>
      <c r="X45" s="98"/>
      <c r="Y45" s="98">
        <v>235</v>
      </c>
      <c r="Z45" s="98" t="s">
        <v>464</v>
      </c>
      <c r="AA45" s="60" t="s">
        <v>212</v>
      </c>
      <c r="AB45" s="60">
        <v>60</v>
      </c>
      <c r="AC45" s="60">
        <v>25</v>
      </c>
      <c r="AD45" s="60">
        <v>125</v>
      </c>
      <c r="AE45" s="98"/>
      <c r="AF45" s="60"/>
      <c r="AG45" s="60"/>
      <c r="AH45" s="60"/>
      <c r="AI45" s="60"/>
      <c r="AJ45" s="60">
        <v>0.3</v>
      </c>
      <c r="AK45" s="60" t="s">
        <v>455</v>
      </c>
      <c r="AL45" s="63" t="s">
        <v>465</v>
      </c>
      <c r="AM45" s="63" t="s">
        <v>466</v>
      </c>
      <c r="AN45" s="60"/>
      <c r="AO45" s="60" t="s">
        <v>89</v>
      </c>
      <c r="AP45" s="60" t="s">
        <v>90</v>
      </c>
      <c r="AQ45" s="60" t="s">
        <v>145</v>
      </c>
      <c r="AT45" s="60" t="str">
        <f t="shared" ca="1" si="21"/>
        <v>Прекратено</v>
      </c>
      <c r="AU45" s="60" t="str">
        <f t="shared" si="0"/>
        <v>Действащо</v>
      </c>
      <c r="CE45" s="60" t="str">
        <f t="shared" si="1"/>
        <v/>
      </c>
      <c r="CF45" s="63" t="str">
        <f t="shared" si="2"/>
        <v/>
      </c>
      <c r="CG45" s="63" t="e">
        <f>IF(TRIM(MID(SUBSTITUTE($CE45," ",REPT(" ",99)),COLUMN(#REF!)*99-98,99))="","",DATEVALUE(TRIM(MID(SUBSTITUTE($CE45," ",REPT(" ",99)),COLUMN(#REF!)*99-98,99))))</f>
        <v>#REF!</v>
      </c>
      <c r="CH45" s="63" t="str">
        <f t="shared" si="3"/>
        <v/>
      </c>
      <c r="CI45" s="63" t="str">
        <f t="shared" si="4"/>
        <v/>
      </c>
      <c r="CJ45" s="63" t="str">
        <f t="shared" si="5"/>
        <v/>
      </c>
      <c r="CK45" s="63" t="str">
        <f t="shared" si="6"/>
        <v/>
      </c>
      <c r="CL45" s="63" t="str">
        <f t="shared" si="7"/>
        <v/>
      </c>
      <c r="CM45" s="63" t="str">
        <f t="shared" si="8"/>
        <v/>
      </c>
      <c r="CN45" s="63" t="str">
        <f t="shared" si="9"/>
        <v/>
      </c>
      <c r="CO45" s="63" t="str">
        <f t="shared" si="10"/>
        <v/>
      </c>
      <c r="CP45" s="60" t="str">
        <f t="shared" si="11"/>
        <v>27.05.2015</v>
      </c>
      <c r="CQ45" s="63">
        <f t="shared" si="12"/>
        <v>42151</v>
      </c>
      <c r="CR45" s="63" t="e">
        <f>IF(TRIM(MID(SUBSTITUTE($CP45," ",REPT(" ",99)),COLUMN(#REF!)*99-98,99))="","",DATEVALUE(TRIM(MID(SUBSTITUTE($CP45," ",REPT(" ",99)),COLUMN(#REF!)*99-98,99))))</f>
        <v>#REF!</v>
      </c>
      <c r="CS45" s="63" t="str">
        <f t="shared" si="13"/>
        <v/>
      </c>
      <c r="CT45" s="63" t="str">
        <f t="shared" si="14"/>
        <v/>
      </c>
      <c r="CU45" s="63" t="str">
        <f t="shared" si="15"/>
        <v/>
      </c>
      <c r="CV45" s="63" t="str">
        <f t="shared" si="16"/>
        <v/>
      </c>
      <c r="CW45" s="63" t="str">
        <f t="shared" si="17"/>
        <v/>
      </c>
      <c r="CX45" s="63" t="str">
        <f t="shared" si="18"/>
        <v/>
      </c>
      <c r="CY45" s="63" t="str">
        <f t="shared" si="19"/>
        <v/>
      </c>
      <c r="CZ45" s="63" t="str">
        <f t="shared" si="20"/>
        <v/>
      </c>
    </row>
    <row r="46" spans="1:104" s="12" customFormat="1" ht="195" x14ac:dyDescent="0.25">
      <c r="A46" s="27">
        <v>44</v>
      </c>
      <c r="B46" s="60" t="s">
        <v>450</v>
      </c>
      <c r="C46" s="60" t="s">
        <v>217</v>
      </c>
      <c r="D46" s="61">
        <v>931625</v>
      </c>
      <c r="E46" s="62" t="s">
        <v>467</v>
      </c>
      <c r="F46" s="63">
        <v>39650</v>
      </c>
      <c r="G46" s="60" t="s">
        <v>468</v>
      </c>
      <c r="H46" s="60" t="s">
        <v>469</v>
      </c>
      <c r="I46" s="60">
        <v>73170</v>
      </c>
      <c r="J46" s="63">
        <v>39665</v>
      </c>
      <c r="K46" s="63">
        <v>43666</v>
      </c>
      <c r="L46" s="60" t="s">
        <v>218</v>
      </c>
      <c r="M46" s="60" t="s">
        <v>470</v>
      </c>
      <c r="N46" s="60" t="s">
        <v>142</v>
      </c>
      <c r="O46" s="60">
        <v>52195</v>
      </c>
      <c r="P46" s="60"/>
      <c r="Q46" s="60"/>
      <c r="R46" s="87">
        <v>1365</v>
      </c>
      <c r="S46" s="63">
        <v>41785</v>
      </c>
      <c r="T46" s="60">
        <v>68</v>
      </c>
      <c r="U46" s="63">
        <v>43601</v>
      </c>
      <c r="V46" s="60"/>
      <c r="W46" s="60"/>
      <c r="X46" s="98"/>
      <c r="Y46" s="98">
        <v>143</v>
      </c>
      <c r="Z46" s="98">
        <v>52195</v>
      </c>
      <c r="AA46" s="60" t="s">
        <v>212</v>
      </c>
      <c r="AB46" s="60">
        <v>60</v>
      </c>
      <c r="AC46" s="60">
        <v>25</v>
      </c>
      <c r="AD46" s="60">
        <v>125</v>
      </c>
      <c r="AE46" s="98"/>
      <c r="AF46" s="60"/>
      <c r="AG46" s="60"/>
      <c r="AH46" s="60"/>
      <c r="AI46" s="60"/>
      <c r="AJ46" s="60">
        <v>0.3</v>
      </c>
      <c r="AK46" s="60" t="s">
        <v>455</v>
      </c>
      <c r="AL46" s="63" t="s">
        <v>471</v>
      </c>
      <c r="AM46" s="63" t="s">
        <v>472</v>
      </c>
      <c r="AN46" s="60"/>
      <c r="AO46" s="60" t="s">
        <v>89</v>
      </c>
      <c r="AP46" s="60" t="s">
        <v>90</v>
      </c>
      <c r="AQ46" s="60" t="s">
        <v>145</v>
      </c>
      <c r="AT46" s="60" t="str">
        <f t="shared" ca="1" si="21"/>
        <v>Прекратено</v>
      </c>
      <c r="AU46" s="60" t="str">
        <f t="shared" si="0"/>
        <v>Действащо</v>
      </c>
      <c r="CE46" s="60" t="str">
        <f t="shared" si="1"/>
        <v/>
      </c>
      <c r="CF46" s="63" t="str">
        <f t="shared" si="2"/>
        <v/>
      </c>
      <c r="CG46" s="63" t="e">
        <f>IF(TRIM(MID(SUBSTITUTE($CE46," ",REPT(" ",99)),COLUMN(#REF!)*99-98,99))="","",DATEVALUE(TRIM(MID(SUBSTITUTE($CE46," ",REPT(" ",99)),COLUMN(#REF!)*99-98,99))))</f>
        <v>#REF!</v>
      </c>
      <c r="CH46" s="63" t="str">
        <f t="shared" si="3"/>
        <v/>
      </c>
      <c r="CI46" s="63" t="str">
        <f t="shared" si="4"/>
        <v/>
      </c>
      <c r="CJ46" s="63" t="str">
        <f t="shared" si="5"/>
        <v/>
      </c>
      <c r="CK46" s="63" t="str">
        <f t="shared" si="6"/>
        <v/>
      </c>
      <c r="CL46" s="63" t="str">
        <f t="shared" si="7"/>
        <v/>
      </c>
      <c r="CM46" s="63" t="str">
        <f t="shared" si="8"/>
        <v/>
      </c>
      <c r="CN46" s="63" t="str">
        <f t="shared" si="9"/>
        <v/>
      </c>
      <c r="CO46" s="63" t="str">
        <f t="shared" si="10"/>
        <v/>
      </c>
      <c r="CP46" s="60" t="str">
        <f t="shared" si="11"/>
        <v>26.05.2014</v>
      </c>
      <c r="CQ46" s="63">
        <f t="shared" si="12"/>
        <v>41785</v>
      </c>
      <c r="CR46" s="63" t="e">
        <f>IF(TRIM(MID(SUBSTITUTE($CP46," ",REPT(" ",99)),COLUMN(#REF!)*99-98,99))="","",DATEVALUE(TRIM(MID(SUBSTITUTE($CP46," ",REPT(" ",99)),COLUMN(#REF!)*99-98,99))))</f>
        <v>#REF!</v>
      </c>
      <c r="CS46" s="63" t="str">
        <f t="shared" si="13"/>
        <v/>
      </c>
      <c r="CT46" s="63" t="str">
        <f t="shared" si="14"/>
        <v/>
      </c>
      <c r="CU46" s="63" t="str">
        <f t="shared" si="15"/>
        <v/>
      </c>
      <c r="CV46" s="63" t="str">
        <f t="shared" si="16"/>
        <v/>
      </c>
      <c r="CW46" s="63" t="str">
        <f t="shared" si="17"/>
        <v/>
      </c>
      <c r="CX46" s="63" t="str">
        <f t="shared" si="18"/>
        <v/>
      </c>
      <c r="CY46" s="63" t="str">
        <f t="shared" si="19"/>
        <v/>
      </c>
      <c r="CZ46" s="63" t="str">
        <f t="shared" si="20"/>
        <v/>
      </c>
    </row>
    <row r="47" spans="1:104" s="208" customFormat="1" ht="44.25" customHeight="1" x14ac:dyDescent="0.25">
      <c r="A47" s="201">
        <v>45</v>
      </c>
      <c r="B47" s="201" t="s">
        <v>2285</v>
      </c>
      <c r="C47" s="201" t="s">
        <v>352</v>
      </c>
      <c r="D47" s="202">
        <v>57086</v>
      </c>
      <c r="E47" s="203" t="s">
        <v>473</v>
      </c>
      <c r="F47" s="204">
        <v>39650</v>
      </c>
      <c r="G47" s="201" t="s">
        <v>474</v>
      </c>
      <c r="H47" s="201" t="s">
        <v>475</v>
      </c>
      <c r="I47" s="201">
        <v>30483</v>
      </c>
      <c r="J47" s="204">
        <v>39665</v>
      </c>
      <c r="K47" s="204">
        <v>43666</v>
      </c>
      <c r="L47" s="201" t="s">
        <v>356</v>
      </c>
      <c r="M47" s="201" t="s">
        <v>476</v>
      </c>
      <c r="N47" s="201" t="s">
        <v>358</v>
      </c>
      <c r="O47" s="201">
        <v>39420</v>
      </c>
      <c r="P47" s="201">
        <v>583</v>
      </c>
      <c r="Q47" s="204">
        <v>40291</v>
      </c>
      <c r="R47" s="205">
        <v>1092</v>
      </c>
      <c r="S47" s="204">
        <v>41387</v>
      </c>
      <c r="T47" s="201"/>
      <c r="U47" s="201"/>
      <c r="V47" s="201"/>
      <c r="W47" s="201"/>
      <c r="X47" s="206">
        <v>1.08</v>
      </c>
      <c r="Y47" s="206">
        <v>108</v>
      </c>
      <c r="Z47" s="206">
        <v>39420</v>
      </c>
      <c r="AA47" s="201" t="s">
        <v>212</v>
      </c>
      <c r="AB47" s="201">
        <v>50</v>
      </c>
      <c r="AC47" s="201">
        <v>25</v>
      </c>
      <c r="AD47" s="201">
        <v>125</v>
      </c>
      <c r="AE47" s="206"/>
      <c r="AF47" s="201"/>
      <c r="AG47" s="201"/>
      <c r="AH47" s="201"/>
      <c r="AI47" s="201"/>
      <c r="AJ47" s="201">
        <v>0.3</v>
      </c>
      <c r="AK47" s="201" t="s">
        <v>477</v>
      </c>
      <c r="AL47" s="207" t="s">
        <v>478</v>
      </c>
      <c r="AM47" s="207" t="s">
        <v>479</v>
      </c>
      <c r="AN47" s="201" t="s">
        <v>361</v>
      </c>
      <c r="AO47" s="201"/>
      <c r="AP47" s="201"/>
      <c r="AQ47" s="201"/>
      <c r="AT47" s="201" t="str">
        <f t="shared" ca="1" si="21"/>
        <v>Изтекло</v>
      </c>
      <c r="AU47" s="201" t="str">
        <f t="shared" si="0"/>
        <v>Действащо</v>
      </c>
      <c r="CE47" s="201" t="str">
        <f t="shared" si="1"/>
        <v>23.04.2010</v>
      </c>
      <c r="CF47" s="204">
        <f t="shared" si="2"/>
        <v>40291</v>
      </c>
      <c r="CG47" s="204" t="e">
        <f>IF(TRIM(MID(SUBSTITUTE($CE47," ",REPT(" ",99)),COLUMN(#REF!)*99-98,99))="","",DATEVALUE(TRIM(MID(SUBSTITUTE($CE47," ",REPT(" ",99)),COLUMN(#REF!)*99-98,99))))</f>
        <v>#REF!</v>
      </c>
      <c r="CH47" s="204" t="str">
        <f t="shared" si="3"/>
        <v/>
      </c>
      <c r="CI47" s="204" t="str">
        <f t="shared" si="4"/>
        <v/>
      </c>
      <c r="CJ47" s="204" t="str">
        <f t="shared" si="5"/>
        <v/>
      </c>
      <c r="CK47" s="204" t="str">
        <f t="shared" si="6"/>
        <v/>
      </c>
      <c r="CL47" s="204" t="str">
        <f t="shared" si="7"/>
        <v/>
      </c>
      <c r="CM47" s="204" t="str">
        <f t="shared" si="8"/>
        <v/>
      </c>
      <c r="CN47" s="204" t="str">
        <f t="shared" si="9"/>
        <v/>
      </c>
      <c r="CO47" s="204" t="str">
        <f t="shared" si="10"/>
        <v/>
      </c>
      <c r="CP47" s="201" t="str">
        <f t="shared" si="11"/>
        <v>23.04.2013</v>
      </c>
      <c r="CQ47" s="204">
        <f t="shared" si="12"/>
        <v>41387</v>
      </c>
      <c r="CR47" s="204" t="e">
        <f>IF(TRIM(MID(SUBSTITUTE($CP47," ",REPT(" ",99)),COLUMN(#REF!)*99-98,99))="","",DATEVALUE(TRIM(MID(SUBSTITUTE($CP47," ",REPT(" ",99)),COLUMN(#REF!)*99-98,99))))</f>
        <v>#REF!</v>
      </c>
      <c r="CS47" s="204" t="str">
        <f t="shared" si="13"/>
        <v/>
      </c>
      <c r="CT47" s="204" t="str">
        <f t="shared" si="14"/>
        <v/>
      </c>
      <c r="CU47" s="204" t="str">
        <f t="shared" si="15"/>
        <v/>
      </c>
      <c r="CV47" s="204" t="str">
        <f t="shared" si="16"/>
        <v/>
      </c>
      <c r="CW47" s="204" t="str">
        <f t="shared" si="17"/>
        <v/>
      </c>
      <c r="CX47" s="204" t="str">
        <f t="shared" si="18"/>
        <v/>
      </c>
      <c r="CY47" s="204" t="str">
        <f t="shared" si="19"/>
        <v/>
      </c>
      <c r="CZ47" s="204" t="str">
        <f t="shared" si="20"/>
        <v/>
      </c>
    </row>
    <row r="48" spans="1:104" s="14" customFormat="1" ht="195" x14ac:dyDescent="0.25">
      <c r="A48" s="65">
        <v>46</v>
      </c>
      <c r="B48" s="65" t="s">
        <v>480</v>
      </c>
      <c r="C48" s="65" t="s">
        <v>481</v>
      </c>
      <c r="D48" s="66">
        <v>127512595</v>
      </c>
      <c r="E48" s="67" t="s">
        <v>482</v>
      </c>
      <c r="F48" s="68">
        <v>39650</v>
      </c>
      <c r="G48" s="65" t="s">
        <v>483</v>
      </c>
      <c r="H48" s="65" t="s">
        <v>484</v>
      </c>
      <c r="I48" s="65">
        <v>41188</v>
      </c>
      <c r="J48" s="68">
        <v>39666</v>
      </c>
      <c r="K48" s="68">
        <v>45473</v>
      </c>
      <c r="L48" s="65" t="s">
        <v>485</v>
      </c>
      <c r="M48" s="65" t="s">
        <v>486</v>
      </c>
      <c r="N48" s="109" t="s">
        <v>130</v>
      </c>
      <c r="O48" s="65">
        <v>200000</v>
      </c>
      <c r="P48" s="65">
        <v>1478</v>
      </c>
      <c r="Q48" s="68">
        <v>41950</v>
      </c>
      <c r="R48" s="89" t="s">
        <v>487</v>
      </c>
      <c r="S48" s="68" t="s">
        <v>488</v>
      </c>
      <c r="T48" s="65"/>
      <c r="U48" s="65"/>
      <c r="V48" s="65"/>
      <c r="W48" s="65"/>
      <c r="X48" s="100"/>
      <c r="Y48" s="100">
        <v>548</v>
      </c>
      <c r="Z48" s="100">
        <v>200000</v>
      </c>
      <c r="AA48" s="65" t="s">
        <v>212</v>
      </c>
      <c r="AB48" s="65">
        <v>50</v>
      </c>
      <c r="AC48" s="65">
        <v>15</v>
      </c>
      <c r="AD48" s="65">
        <v>70</v>
      </c>
      <c r="AE48" s="100"/>
      <c r="AF48" s="65"/>
      <c r="AG48" s="65"/>
      <c r="AH48" s="65"/>
      <c r="AI48" s="65"/>
      <c r="AJ48" s="65">
        <v>0.3</v>
      </c>
      <c r="AK48" s="65"/>
      <c r="AL48" s="69" t="s">
        <v>489</v>
      </c>
      <c r="AM48" s="69" t="s">
        <v>490</v>
      </c>
      <c r="AN48" s="68">
        <v>39666</v>
      </c>
      <c r="AO48" s="68" t="s">
        <v>89</v>
      </c>
      <c r="AP48" s="68" t="s">
        <v>90</v>
      </c>
      <c r="AQ48" s="65" t="s">
        <v>145</v>
      </c>
      <c r="AT48" s="65" t="str">
        <f t="shared" ca="1" si="21"/>
        <v>Изтекло</v>
      </c>
      <c r="AU48" s="65" t="str">
        <f t="shared" si="0"/>
        <v>Действащо</v>
      </c>
      <c r="CE48" s="65" t="str">
        <f t="shared" si="1"/>
        <v>07.11.2014</v>
      </c>
      <c r="CF48" s="68">
        <f t="shared" si="2"/>
        <v>41950</v>
      </c>
      <c r="CG48" s="68" t="e">
        <f>IF(TRIM(MID(SUBSTITUTE($CE48," ",REPT(" ",99)),COLUMN(#REF!)*99-98,99))="","",DATEVALUE(TRIM(MID(SUBSTITUTE($CE48," ",REPT(" ",99)),COLUMN(#REF!)*99-98,99))))</f>
        <v>#REF!</v>
      </c>
      <c r="CH48" s="68" t="str">
        <f t="shared" si="3"/>
        <v/>
      </c>
      <c r="CI48" s="68" t="str">
        <f t="shared" si="4"/>
        <v/>
      </c>
      <c r="CJ48" s="68" t="str">
        <f t="shared" si="5"/>
        <v/>
      </c>
      <c r="CK48" s="68" t="str">
        <f t="shared" si="6"/>
        <v/>
      </c>
      <c r="CL48" s="68" t="str">
        <f t="shared" si="7"/>
        <v/>
      </c>
      <c r="CM48" s="68" t="str">
        <f t="shared" si="8"/>
        <v/>
      </c>
      <c r="CN48" s="68" t="str">
        <f t="shared" si="9"/>
        <v/>
      </c>
      <c r="CO48" s="68" t="str">
        <f t="shared" si="10"/>
        <v/>
      </c>
      <c r="CP48" s="65" t="str">
        <f t="shared" si="11"/>
        <v>12.6.2014 06.06.2016 03.06.2019</v>
      </c>
      <c r="CQ48" s="68">
        <f t="shared" si="12"/>
        <v>41802</v>
      </c>
      <c r="CR48" s="68" t="e">
        <f>IF(TRIM(MID(SUBSTITUTE($CP48," ",REPT(" ",99)),COLUMN(#REF!)*99-98,99))="","",DATEVALUE(TRIM(MID(SUBSTITUTE($CP48," ",REPT(" ",99)),COLUMN(#REF!)*99-98,99))))</f>
        <v>#REF!</v>
      </c>
      <c r="CS48" s="68">
        <f t="shared" si="13"/>
        <v>42527</v>
      </c>
      <c r="CT48" s="68">
        <f t="shared" si="14"/>
        <v>43619</v>
      </c>
      <c r="CU48" s="68" t="str">
        <f t="shared" si="15"/>
        <v/>
      </c>
      <c r="CV48" s="68" t="str">
        <f t="shared" si="16"/>
        <v/>
      </c>
      <c r="CW48" s="68" t="str">
        <f t="shared" si="17"/>
        <v/>
      </c>
      <c r="CX48" s="68" t="str">
        <f t="shared" si="18"/>
        <v/>
      </c>
      <c r="CY48" s="68" t="str">
        <f t="shared" si="19"/>
        <v/>
      </c>
      <c r="CZ48" s="68" t="str">
        <f t="shared" si="20"/>
        <v/>
      </c>
    </row>
    <row r="49" spans="1:104" s="17" customFormat="1" ht="60" x14ac:dyDescent="0.25">
      <c r="A49" s="74">
        <v>47</v>
      </c>
      <c r="B49" s="74" t="s">
        <v>491</v>
      </c>
      <c r="C49" s="74" t="s">
        <v>197</v>
      </c>
      <c r="D49" s="115">
        <v>127070740</v>
      </c>
      <c r="E49" s="34" t="s">
        <v>492</v>
      </c>
      <c r="F49" s="101">
        <v>39742</v>
      </c>
      <c r="G49" s="74" t="s">
        <v>493</v>
      </c>
      <c r="H49" s="74" t="s">
        <v>494</v>
      </c>
      <c r="I49" s="74">
        <v>31084</v>
      </c>
      <c r="J49" s="101">
        <v>39763</v>
      </c>
      <c r="K49" s="73">
        <v>46387</v>
      </c>
      <c r="L49" s="74" t="s">
        <v>485</v>
      </c>
      <c r="M49" s="74" t="s">
        <v>495</v>
      </c>
      <c r="N49" s="74" t="s">
        <v>130</v>
      </c>
      <c r="O49" s="74">
        <v>4780</v>
      </c>
      <c r="P49" s="74">
        <v>151</v>
      </c>
      <c r="Q49" s="101">
        <v>44180</v>
      </c>
      <c r="R49" s="118" t="s">
        <v>496</v>
      </c>
      <c r="S49" s="101" t="s">
        <v>497</v>
      </c>
      <c r="T49" s="74">
        <v>167</v>
      </c>
      <c r="U49" s="101">
        <v>45274</v>
      </c>
      <c r="V49" s="74"/>
      <c r="W49" s="74"/>
      <c r="X49" s="122">
        <v>1.44</v>
      </c>
      <c r="Y49" s="122">
        <v>18</v>
      </c>
      <c r="Z49" s="122">
        <v>4780</v>
      </c>
      <c r="AA49" s="74" t="s">
        <v>310</v>
      </c>
      <c r="AB49" s="74">
        <v>50</v>
      </c>
      <c r="AC49" s="74">
        <v>50</v>
      </c>
      <c r="AD49" s="74">
        <v>250</v>
      </c>
      <c r="AE49" s="122"/>
      <c r="AF49" s="74"/>
      <c r="AG49" s="74"/>
      <c r="AH49" s="74">
        <v>17.04</v>
      </c>
      <c r="AI49" s="74">
        <v>2</v>
      </c>
      <c r="AJ49" s="74"/>
      <c r="AK49" s="74" t="s">
        <v>498</v>
      </c>
      <c r="AL49" s="73" t="s">
        <v>499</v>
      </c>
      <c r="AM49" s="73" t="s">
        <v>500</v>
      </c>
      <c r="AN49" s="101">
        <v>39763</v>
      </c>
      <c r="AO49" s="101"/>
      <c r="AP49" s="101"/>
      <c r="AQ49" s="101"/>
      <c r="AT49" s="74" t="str">
        <f t="shared" ca="1" si="21"/>
        <v>Прекратено</v>
      </c>
      <c r="AU49" s="74" t="str">
        <f t="shared" si="0"/>
        <v>Действащо</v>
      </c>
      <c r="CE49" s="74" t="str">
        <f t="shared" si="1"/>
        <v>15.12.2020</v>
      </c>
      <c r="CF49" s="101">
        <f t="shared" si="2"/>
        <v>44180</v>
      </c>
      <c r="CG49" s="101" t="e">
        <f>IF(TRIM(MID(SUBSTITUTE($CE49," ",REPT(" ",99)),COLUMN(#REF!)*99-98,99))="","",DATEVALUE(TRIM(MID(SUBSTITUTE($CE49," ",REPT(" ",99)),COLUMN(#REF!)*99-98,99))))</f>
        <v>#REF!</v>
      </c>
      <c r="CH49" s="101" t="str">
        <f t="shared" si="3"/>
        <v/>
      </c>
      <c r="CI49" s="101" t="str">
        <f t="shared" si="4"/>
        <v/>
      </c>
      <c r="CJ49" s="101" t="str">
        <f t="shared" si="5"/>
        <v/>
      </c>
      <c r="CK49" s="101" t="str">
        <f t="shared" si="6"/>
        <v/>
      </c>
      <c r="CL49" s="101" t="str">
        <f t="shared" si="7"/>
        <v/>
      </c>
      <c r="CM49" s="101" t="str">
        <f t="shared" si="8"/>
        <v/>
      </c>
      <c r="CN49" s="101" t="str">
        <f t="shared" si="9"/>
        <v/>
      </c>
      <c r="CO49" s="101" t="str">
        <f t="shared" si="10"/>
        <v/>
      </c>
      <c r="CP49" s="74" t="str">
        <f t="shared" si="11"/>
        <v>11.8.2014 15.12.2020</v>
      </c>
      <c r="CQ49" s="101">
        <f t="shared" si="12"/>
        <v>41862</v>
      </c>
      <c r="CR49" s="101" t="e">
        <f>IF(TRIM(MID(SUBSTITUTE($CP49," ",REPT(" ",99)),COLUMN(#REF!)*99-98,99))="","",DATEVALUE(TRIM(MID(SUBSTITUTE($CP49," ",REPT(" ",99)),COLUMN(#REF!)*99-98,99))))</f>
        <v>#REF!</v>
      </c>
      <c r="CS49" s="101">
        <f t="shared" si="13"/>
        <v>44180</v>
      </c>
      <c r="CT49" s="101" t="str">
        <f t="shared" si="14"/>
        <v/>
      </c>
      <c r="CU49" s="101" t="str">
        <f t="shared" si="15"/>
        <v/>
      </c>
      <c r="CV49" s="101" t="str">
        <f t="shared" si="16"/>
        <v/>
      </c>
      <c r="CW49" s="101" t="str">
        <f t="shared" si="17"/>
        <v/>
      </c>
      <c r="CX49" s="101" t="str">
        <f t="shared" si="18"/>
        <v/>
      </c>
      <c r="CY49" s="101" t="str">
        <f t="shared" si="19"/>
        <v/>
      </c>
      <c r="CZ49" s="101" t="str">
        <f t="shared" si="20"/>
        <v/>
      </c>
    </row>
    <row r="50" spans="1:104" s="6" customFormat="1" ht="195" x14ac:dyDescent="0.25">
      <c r="A50" s="27">
        <v>48</v>
      </c>
      <c r="B50" s="27" t="s">
        <v>2286</v>
      </c>
      <c r="C50" s="27" t="s">
        <v>502</v>
      </c>
      <c r="D50" s="28">
        <v>57097</v>
      </c>
      <c r="E50" s="29" t="s">
        <v>503</v>
      </c>
      <c r="F50" s="30">
        <v>39748</v>
      </c>
      <c r="G50" s="27" t="s">
        <v>504</v>
      </c>
      <c r="H50" s="27" t="s">
        <v>502</v>
      </c>
      <c r="I50" s="27">
        <v>48612</v>
      </c>
      <c r="J50" s="30">
        <v>39770</v>
      </c>
      <c r="K50" s="76">
        <v>46433</v>
      </c>
      <c r="L50" s="27" t="s">
        <v>505</v>
      </c>
      <c r="M50" s="27" t="s">
        <v>506</v>
      </c>
      <c r="N50" s="27" t="s">
        <v>373</v>
      </c>
      <c r="O50" s="27">
        <v>1500000</v>
      </c>
      <c r="P50" s="1">
        <v>40</v>
      </c>
      <c r="Q50" s="30">
        <v>43215</v>
      </c>
      <c r="R50" s="1" t="s">
        <v>507</v>
      </c>
      <c r="S50" s="30" t="s">
        <v>508</v>
      </c>
      <c r="T50" s="27"/>
      <c r="U50" s="27"/>
      <c r="V50" s="27"/>
      <c r="W50" s="27"/>
      <c r="X50" s="75"/>
      <c r="Y50" s="75" t="s">
        <v>509</v>
      </c>
      <c r="Z50" s="75">
        <v>1500000</v>
      </c>
      <c r="AA50" s="27" t="s">
        <v>212</v>
      </c>
      <c r="AB50" s="27">
        <v>35</v>
      </c>
      <c r="AC50" s="27">
        <v>25</v>
      </c>
      <c r="AD50" s="27">
        <v>125</v>
      </c>
      <c r="AE50" s="75"/>
      <c r="AF50" s="27"/>
      <c r="AG50" s="27"/>
      <c r="AH50" s="27">
        <v>15</v>
      </c>
      <c r="AI50" s="27">
        <v>2</v>
      </c>
      <c r="AJ50" s="27">
        <v>0.3</v>
      </c>
      <c r="AK50" s="27" t="s">
        <v>477</v>
      </c>
      <c r="AL50" s="102" t="s">
        <v>510</v>
      </c>
      <c r="AM50" s="102" t="s">
        <v>511</v>
      </c>
      <c r="AN50" s="30">
        <v>39770</v>
      </c>
      <c r="AO50" s="30" t="s">
        <v>89</v>
      </c>
      <c r="AP50" s="30" t="s">
        <v>90</v>
      </c>
      <c r="AQ50" s="27" t="s">
        <v>91</v>
      </c>
      <c r="AT50" s="27" t="str">
        <f t="shared" ca="1" si="21"/>
        <v>Действащо</v>
      </c>
      <c r="AU50" s="27" t="str">
        <f t="shared" si="0"/>
        <v>Действащо</v>
      </c>
      <c r="CE50" s="27" t="str">
        <f t="shared" si="1"/>
        <v>25.04.2018</v>
      </c>
      <c r="CF50" s="30">
        <f t="shared" si="2"/>
        <v>43215</v>
      </c>
      <c r="CG50" s="30" t="e">
        <f>IF(TRIM(MID(SUBSTITUTE($CE50," ",REPT(" ",99)),COLUMN(#REF!)*99-98,99))="","",DATEVALUE(TRIM(MID(SUBSTITUTE($CE50," ",REPT(" ",99)),COLUMN(#REF!)*99-98,99))))</f>
        <v>#REF!</v>
      </c>
      <c r="CH50" s="30" t="str">
        <f t="shared" si="3"/>
        <v/>
      </c>
      <c r="CI50" s="30" t="str">
        <f t="shared" si="4"/>
        <v/>
      </c>
      <c r="CJ50" s="30" t="str">
        <f t="shared" si="5"/>
        <v/>
      </c>
      <c r="CK50" s="30" t="str">
        <f t="shared" si="6"/>
        <v/>
      </c>
      <c r="CL50" s="30" t="str">
        <f t="shared" si="7"/>
        <v/>
      </c>
      <c r="CM50" s="30" t="str">
        <f t="shared" si="8"/>
        <v/>
      </c>
      <c r="CN50" s="30" t="str">
        <f t="shared" si="9"/>
        <v/>
      </c>
      <c r="CO50" s="30" t="str">
        <f t="shared" si="10"/>
        <v/>
      </c>
      <c r="CP50" s="27" t="str">
        <f t="shared" si="11"/>
        <v>17.9.2011 10.2.2021</v>
      </c>
      <c r="CQ50" s="30">
        <f t="shared" si="12"/>
        <v>40803</v>
      </c>
      <c r="CR50" s="30" t="e">
        <f>IF(TRIM(MID(SUBSTITUTE($CP50," ",REPT(" ",99)),COLUMN(#REF!)*99-98,99))="","",DATEVALUE(TRIM(MID(SUBSTITUTE($CP50," ",REPT(" ",99)),COLUMN(#REF!)*99-98,99))))</f>
        <v>#REF!</v>
      </c>
      <c r="CS50" s="30">
        <f t="shared" si="13"/>
        <v>44237</v>
      </c>
      <c r="CT50" s="30" t="str">
        <f t="shared" si="14"/>
        <v/>
      </c>
      <c r="CU50" s="30" t="str">
        <f t="shared" si="15"/>
        <v/>
      </c>
      <c r="CV50" s="30" t="str">
        <f t="shared" si="16"/>
        <v/>
      </c>
      <c r="CW50" s="30" t="str">
        <f t="shared" si="17"/>
        <v/>
      </c>
      <c r="CX50" s="30" t="str">
        <f t="shared" si="18"/>
        <v/>
      </c>
      <c r="CY50" s="30" t="str">
        <f t="shared" si="19"/>
        <v/>
      </c>
      <c r="CZ50" s="30" t="str">
        <f t="shared" si="20"/>
        <v/>
      </c>
    </row>
    <row r="51" spans="1:104" s="208" customFormat="1" ht="45" x14ac:dyDescent="0.25">
      <c r="A51" s="201">
        <v>49</v>
      </c>
      <c r="B51" s="201" t="s">
        <v>2285</v>
      </c>
      <c r="C51" s="201" t="s">
        <v>352</v>
      </c>
      <c r="D51" s="202">
        <v>57086</v>
      </c>
      <c r="E51" s="203" t="s">
        <v>512</v>
      </c>
      <c r="F51" s="204">
        <v>39758</v>
      </c>
      <c r="G51" s="201" t="s">
        <v>513</v>
      </c>
      <c r="H51" s="201" t="s">
        <v>514</v>
      </c>
      <c r="I51" s="201">
        <v>48667</v>
      </c>
      <c r="J51" s="204">
        <v>39778</v>
      </c>
      <c r="K51" s="204">
        <v>44074</v>
      </c>
      <c r="L51" s="209" t="s">
        <v>356</v>
      </c>
      <c r="M51" s="201" t="s">
        <v>515</v>
      </c>
      <c r="N51" s="201" t="s">
        <v>358</v>
      </c>
      <c r="O51" s="201">
        <v>7030</v>
      </c>
      <c r="P51" s="201"/>
      <c r="Q51" s="201"/>
      <c r="R51" s="205">
        <v>1101</v>
      </c>
      <c r="S51" s="204">
        <v>41403</v>
      </c>
      <c r="T51" s="201"/>
      <c r="U51" s="201"/>
      <c r="V51" s="201"/>
      <c r="W51" s="201"/>
      <c r="X51" s="206">
        <v>2.1240000000000001</v>
      </c>
      <c r="Y51" s="206">
        <v>19.260000000000002</v>
      </c>
      <c r="Z51" s="206">
        <v>7030</v>
      </c>
      <c r="AA51" s="201" t="s">
        <v>212</v>
      </c>
      <c r="AB51" s="201">
        <v>50</v>
      </c>
      <c r="AC51" s="201">
        <v>25</v>
      </c>
      <c r="AD51" s="201">
        <v>125</v>
      </c>
      <c r="AE51" s="206"/>
      <c r="AF51" s="201"/>
      <c r="AG51" s="201"/>
      <c r="AH51" s="201"/>
      <c r="AI51" s="201"/>
      <c r="AJ51" s="201"/>
      <c r="AK51" s="201"/>
      <c r="AL51" s="207" t="s">
        <v>516</v>
      </c>
      <c r="AM51" s="207" t="s">
        <v>517</v>
      </c>
      <c r="AN51" s="201" t="s">
        <v>361</v>
      </c>
      <c r="AO51" s="201"/>
      <c r="AP51" s="201"/>
      <c r="AQ51" s="201"/>
      <c r="AT51" s="201" t="str">
        <f t="shared" ca="1" si="21"/>
        <v>Изтекло</v>
      </c>
      <c r="AU51" s="201" t="str">
        <f t="shared" si="0"/>
        <v>Действащо</v>
      </c>
      <c r="CE51" s="201" t="str">
        <f t="shared" si="1"/>
        <v/>
      </c>
      <c r="CF51" s="204" t="str">
        <f t="shared" si="2"/>
        <v/>
      </c>
      <c r="CG51" s="204" t="e">
        <f>IF(TRIM(MID(SUBSTITUTE($CE51," ",REPT(" ",99)),COLUMN(#REF!)*99-98,99))="","",DATEVALUE(TRIM(MID(SUBSTITUTE($CE51," ",REPT(" ",99)),COLUMN(#REF!)*99-98,99))))</f>
        <v>#REF!</v>
      </c>
      <c r="CH51" s="204" t="str">
        <f t="shared" si="3"/>
        <v/>
      </c>
      <c r="CI51" s="204" t="str">
        <f t="shared" si="4"/>
        <v/>
      </c>
      <c r="CJ51" s="204" t="str">
        <f t="shared" si="5"/>
        <v/>
      </c>
      <c r="CK51" s="204" t="str">
        <f t="shared" si="6"/>
        <v/>
      </c>
      <c r="CL51" s="204" t="str">
        <f t="shared" si="7"/>
        <v/>
      </c>
      <c r="CM51" s="204" t="str">
        <f t="shared" si="8"/>
        <v/>
      </c>
      <c r="CN51" s="204" t="str">
        <f t="shared" si="9"/>
        <v/>
      </c>
      <c r="CO51" s="204" t="str">
        <f t="shared" si="10"/>
        <v/>
      </c>
      <c r="CP51" s="201" t="str">
        <f t="shared" si="11"/>
        <v>09.05.2013</v>
      </c>
      <c r="CQ51" s="204">
        <f t="shared" si="12"/>
        <v>41403</v>
      </c>
      <c r="CR51" s="204" t="e">
        <f>IF(TRIM(MID(SUBSTITUTE($CP51," ",REPT(" ",99)),COLUMN(#REF!)*99-98,99))="","",DATEVALUE(TRIM(MID(SUBSTITUTE($CP51," ",REPT(" ",99)),COLUMN(#REF!)*99-98,99))))</f>
        <v>#REF!</v>
      </c>
      <c r="CS51" s="204" t="str">
        <f t="shared" si="13"/>
        <v/>
      </c>
      <c r="CT51" s="204" t="str">
        <f t="shared" si="14"/>
        <v/>
      </c>
      <c r="CU51" s="204" t="str">
        <f t="shared" si="15"/>
        <v/>
      </c>
      <c r="CV51" s="204" t="str">
        <f t="shared" si="16"/>
        <v/>
      </c>
      <c r="CW51" s="204" t="str">
        <f t="shared" si="17"/>
        <v/>
      </c>
      <c r="CX51" s="204" t="str">
        <f t="shared" si="18"/>
        <v/>
      </c>
      <c r="CY51" s="204" t="str">
        <f t="shared" si="19"/>
        <v/>
      </c>
      <c r="CZ51" s="204" t="str">
        <f t="shared" si="20"/>
        <v/>
      </c>
    </row>
    <row r="52" spans="1:104" s="8" customFormat="1" ht="45" x14ac:dyDescent="0.25">
      <c r="A52" s="27">
        <v>50</v>
      </c>
      <c r="B52" s="36" t="s">
        <v>518</v>
      </c>
      <c r="C52" s="36" t="s">
        <v>125</v>
      </c>
      <c r="D52" s="37">
        <v>103002253</v>
      </c>
      <c r="E52" s="38" t="s">
        <v>519</v>
      </c>
      <c r="F52" s="39">
        <v>39750</v>
      </c>
      <c r="G52" s="36" t="s">
        <v>520</v>
      </c>
      <c r="H52" s="36" t="s">
        <v>521</v>
      </c>
      <c r="I52" s="36">
        <v>4426</v>
      </c>
      <c r="J52" s="39">
        <v>39777</v>
      </c>
      <c r="K52" s="39">
        <v>41818</v>
      </c>
      <c r="L52" s="36" t="s">
        <v>346</v>
      </c>
      <c r="M52" s="36" t="s">
        <v>141</v>
      </c>
      <c r="N52" s="36" t="s">
        <v>142</v>
      </c>
      <c r="O52" s="36">
        <v>34000</v>
      </c>
      <c r="P52" s="36">
        <v>1019</v>
      </c>
      <c r="Q52" s="39">
        <v>41249</v>
      </c>
      <c r="R52" s="83"/>
      <c r="S52" s="36"/>
      <c r="T52" s="36">
        <v>1420</v>
      </c>
      <c r="U52" s="39">
        <v>41858</v>
      </c>
      <c r="V52" s="36"/>
      <c r="W52" s="36"/>
      <c r="X52" s="93">
        <v>126</v>
      </c>
      <c r="Y52" s="93">
        <v>1420</v>
      </c>
      <c r="Z52" s="93">
        <v>34000</v>
      </c>
      <c r="AA52" s="36" t="s">
        <v>212</v>
      </c>
      <c r="AB52" s="36">
        <v>60</v>
      </c>
      <c r="AC52" s="36">
        <v>25</v>
      </c>
      <c r="AD52" s="36">
        <v>125</v>
      </c>
      <c r="AE52" s="93">
        <v>2</v>
      </c>
      <c r="AF52" s="36">
        <v>0.04</v>
      </c>
      <c r="AG52" s="36">
        <v>10</v>
      </c>
      <c r="AH52" s="36"/>
      <c r="AI52" s="36"/>
      <c r="AJ52" s="36">
        <v>0.3</v>
      </c>
      <c r="AK52" s="36" t="s">
        <v>522</v>
      </c>
      <c r="AL52" s="39" t="s">
        <v>523</v>
      </c>
      <c r="AM52" s="39" t="s">
        <v>524</v>
      </c>
      <c r="AN52" s="36" t="s">
        <v>525</v>
      </c>
      <c r="AO52" s="36"/>
      <c r="AP52" s="36"/>
      <c r="AQ52" s="36"/>
      <c r="AT52" s="36" t="str">
        <f t="shared" ca="1" si="21"/>
        <v>Прекратено</v>
      </c>
      <c r="AU52" s="36" t="str">
        <f t="shared" si="0"/>
        <v>Прекратено</v>
      </c>
      <c r="CE52" s="36" t="str">
        <f t="shared" si="1"/>
        <v>06.12.2012</v>
      </c>
      <c r="CF52" s="39">
        <f t="shared" si="2"/>
        <v>41249</v>
      </c>
      <c r="CG52" s="39" t="e">
        <f>IF(TRIM(MID(SUBSTITUTE($CE52," ",REPT(" ",99)),COLUMN(#REF!)*99-98,99))="","",DATEVALUE(TRIM(MID(SUBSTITUTE($CE52," ",REPT(" ",99)),COLUMN(#REF!)*99-98,99))))</f>
        <v>#REF!</v>
      </c>
      <c r="CH52" s="39" t="str">
        <f t="shared" si="3"/>
        <v/>
      </c>
      <c r="CI52" s="39" t="str">
        <f t="shared" si="4"/>
        <v/>
      </c>
      <c r="CJ52" s="39" t="str">
        <f t="shared" si="5"/>
        <v/>
      </c>
      <c r="CK52" s="39" t="str">
        <f t="shared" si="6"/>
        <v/>
      </c>
      <c r="CL52" s="39" t="str">
        <f t="shared" si="7"/>
        <v/>
      </c>
      <c r="CM52" s="39" t="str">
        <f t="shared" si="8"/>
        <v/>
      </c>
      <c r="CN52" s="39" t="str">
        <f t="shared" si="9"/>
        <v/>
      </c>
      <c r="CO52" s="39" t="str">
        <f t="shared" si="10"/>
        <v/>
      </c>
      <c r="CP52" s="36" t="str">
        <f t="shared" si="11"/>
        <v/>
      </c>
      <c r="CQ52" s="39" t="str">
        <f t="shared" si="12"/>
        <v/>
      </c>
      <c r="CR52" s="39" t="e">
        <f>IF(TRIM(MID(SUBSTITUTE($CP52," ",REPT(" ",99)),COLUMN(#REF!)*99-98,99))="","",DATEVALUE(TRIM(MID(SUBSTITUTE($CP52," ",REPT(" ",99)),COLUMN(#REF!)*99-98,99))))</f>
        <v>#REF!</v>
      </c>
      <c r="CS52" s="39" t="str">
        <f t="shared" si="13"/>
        <v/>
      </c>
      <c r="CT52" s="39" t="str">
        <f t="shared" si="14"/>
        <v/>
      </c>
      <c r="CU52" s="39" t="str">
        <f t="shared" si="15"/>
        <v/>
      </c>
      <c r="CV52" s="39" t="str">
        <f t="shared" si="16"/>
        <v/>
      </c>
      <c r="CW52" s="39" t="str">
        <f t="shared" si="17"/>
        <v/>
      </c>
      <c r="CX52" s="39" t="str">
        <f t="shared" si="18"/>
        <v/>
      </c>
      <c r="CY52" s="39" t="str">
        <f t="shared" si="19"/>
        <v/>
      </c>
      <c r="CZ52" s="39" t="str">
        <f t="shared" si="20"/>
        <v/>
      </c>
    </row>
    <row r="53" spans="1:104" s="13" customFormat="1" ht="30" x14ac:dyDescent="0.25">
      <c r="A53" s="27">
        <v>51</v>
      </c>
      <c r="B53" s="45" t="s">
        <v>2285</v>
      </c>
      <c r="C53" s="45" t="s">
        <v>352</v>
      </c>
      <c r="D53" s="46">
        <v>57086</v>
      </c>
      <c r="E53" s="47" t="s">
        <v>526</v>
      </c>
      <c r="F53" s="48">
        <v>39769</v>
      </c>
      <c r="G53" s="45" t="s">
        <v>527</v>
      </c>
      <c r="H53" s="45" t="s">
        <v>352</v>
      </c>
      <c r="I53" s="45">
        <v>46663</v>
      </c>
      <c r="J53" s="48">
        <v>39787</v>
      </c>
      <c r="K53" s="48">
        <v>41959</v>
      </c>
      <c r="L53" s="45" t="s">
        <v>356</v>
      </c>
      <c r="M53" s="45" t="s">
        <v>528</v>
      </c>
      <c r="N53" s="45" t="s">
        <v>358</v>
      </c>
      <c r="O53" s="45">
        <v>233235</v>
      </c>
      <c r="P53" s="45">
        <v>534</v>
      </c>
      <c r="Q53" s="48">
        <v>40163</v>
      </c>
      <c r="R53" s="88"/>
      <c r="S53" s="45"/>
      <c r="T53" s="45"/>
      <c r="U53" s="45"/>
      <c r="V53" s="45"/>
      <c r="W53" s="45"/>
      <c r="X53" s="99"/>
      <c r="Y53" s="99">
        <v>639</v>
      </c>
      <c r="Z53" s="99">
        <v>233235</v>
      </c>
      <c r="AA53" s="45" t="s">
        <v>212</v>
      </c>
      <c r="AB53" s="45">
        <v>60</v>
      </c>
      <c r="AC53" s="45">
        <v>25</v>
      </c>
      <c r="AD53" s="45">
        <v>125</v>
      </c>
      <c r="AE53" s="99"/>
      <c r="AF53" s="45"/>
      <c r="AG53" s="45"/>
      <c r="AH53" s="45">
        <v>17.399999999999999</v>
      </c>
      <c r="AI53" s="45">
        <v>2</v>
      </c>
      <c r="AJ53" s="45">
        <v>0.3</v>
      </c>
      <c r="AK53" s="45" t="s">
        <v>455</v>
      </c>
      <c r="AL53" s="48" t="s">
        <v>529</v>
      </c>
      <c r="AM53" s="48" t="s">
        <v>530</v>
      </c>
      <c r="AN53" s="45" t="s">
        <v>525</v>
      </c>
      <c r="AO53" s="45"/>
      <c r="AP53" s="45"/>
      <c r="AQ53" s="45"/>
      <c r="AT53" s="41" t="str">
        <f t="shared" ca="1" si="21"/>
        <v>Изтекло</v>
      </c>
      <c r="AU53" s="41" t="str">
        <f t="shared" si="0"/>
        <v>Изтекло</v>
      </c>
      <c r="CE53" s="41" t="str">
        <f t="shared" si="1"/>
        <v>16.12.2009</v>
      </c>
      <c r="CF53" s="44">
        <f t="shared" si="2"/>
        <v>40163</v>
      </c>
      <c r="CG53" s="44" t="e">
        <f>IF(TRIM(MID(SUBSTITUTE($CE53," ",REPT(" ",99)),COLUMN(#REF!)*99-98,99))="","",DATEVALUE(TRIM(MID(SUBSTITUTE($CE53," ",REPT(" ",99)),COLUMN(#REF!)*99-98,99))))</f>
        <v>#REF!</v>
      </c>
      <c r="CH53" s="44" t="str">
        <f t="shared" si="3"/>
        <v/>
      </c>
      <c r="CI53" s="44" t="str">
        <f t="shared" si="4"/>
        <v/>
      </c>
      <c r="CJ53" s="44" t="str">
        <f t="shared" si="5"/>
        <v/>
      </c>
      <c r="CK53" s="44" t="str">
        <f t="shared" si="6"/>
        <v/>
      </c>
      <c r="CL53" s="44" t="str">
        <f t="shared" si="7"/>
        <v/>
      </c>
      <c r="CM53" s="44" t="str">
        <f t="shared" si="8"/>
        <v/>
      </c>
      <c r="CN53" s="44" t="str">
        <f t="shared" si="9"/>
        <v/>
      </c>
      <c r="CO53" s="44" t="str">
        <f t="shared" si="10"/>
        <v/>
      </c>
      <c r="CP53" s="41" t="str">
        <f t="shared" si="11"/>
        <v/>
      </c>
      <c r="CQ53" s="44" t="str">
        <f t="shared" si="12"/>
        <v/>
      </c>
      <c r="CR53" s="44" t="e">
        <f>IF(TRIM(MID(SUBSTITUTE($CP53," ",REPT(" ",99)),COLUMN(#REF!)*99-98,99))="","",DATEVALUE(TRIM(MID(SUBSTITUTE($CP53," ",REPT(" ",99)),COLUMN(#REF!)*99-98,99))))</f>
        <v>#REF!</v>
      </c>
      <c r="CS53" s="44" t="str">
        <f t="shared" si="13"/>
        <v/>
      </c>
      <c r="CT53" s="44" t="str">
        <f t="shared" si="14"/>
        <v/>
      </c>
      <c r="CU53" s="44" t="str">
        <f t="shared" si="15"/>
        <v/>
      </c>
      <c r="CV53" s="44" t="str">
        <f t="shared" si="16"/>
        <v/>
      </c>
      <c r="CW53" s="44" t="str">
        <f t="shared" si="17"/>
        <v/>
      </c>
      <c r="CX53" s="44" t="str">
        <f t="shared" si="18"/>
        <v/>
      </c>
      <c r="CY53" s="44" t="str">
        <f t="shared" si="19"/>
        <v/>
      </c>
      <c r="CZ53" s="44" t="str">
        <f t="shared" si="20"/>
        <v/>
      </c>
    </row>
    <row r="54" spans="1:104" s="6" customFormat="1" ht="45" x14ac:dyDescent="0.25">
      <c r="A54" s="27">
        <v>52</v>
      </c>
      <c r="B54" s="27" t="s">
        <v>531</v>
      </c>
      <c r="C54" s="27" t="s">
        <v>342</v>
      </c>
      <c r="D54" s="28">
        <v>103909001</v>
      </c>
      <c r="E54" s="29" t="s">
        <v>532</v>
      </c>
      <c r="F54" s="30">
        <v>39801</v>
      </c>
      <c r="G54" s="27" t="s">
        <v>533</v>
      </c>
      <c r="H54" s="27" t="s">
        <v>534</v>
      </c>
      <c r="I54" s="27">
        <v>14653</v>
      </c>
      <c r="J54" s="30">
        <v>39842</v>
      </c>
      <c r="K54" s="30">
        <v>49227</v>
      </c>
      <c r="L54" s="27" t="s">
        <v>186</v>
      </c>
      <c r="M54" s="27" t="s">
        <v>535</v>
      </c>
      <c r="N54" s="27" t="s">
        <v>188</v>
      </c>
      <c r="O54" s="27">
        <v>14653</v>
      </c>
      <c r="P54" s="27"/>
      <c r="Q54" s="27"/>
      <c r="R54" s="1">
        <v>1460</v>
      </c>
      <c r="S54" s="30">
        <v>41922</v>
      </c>
      <c r="T54" s="27"/>
      <c r="U54" s="27"/>
      <c r="V54" s="27"/>
      <c r="W54" s="27"/>
      <c r="X54" s="75">
        <v>14.29</v>
      </c>
      <c r="Y54" s="75" t="s">
        <v>536</v>
      </c>
      <c r="Z54" s="75">
        <v>14653</v>
      </c>
      <c r="AA54" s="27" t="s">
        <v>212</v>
      </c>
      <c r="AB54" s="27">
        <v>50</v>
      </c>
      <c r="AC54" s="27">
        <v>25</v>
      </c>
      <c r="AD54" s="27">
        <v>125</v>
      </c>
      <c r="AE54" s="75"/>
      <c r="AF54" s="27"/>
      <c r="AG54" s="27"/>
      <c r="AH54" s="27">
        <v>17.399999999999999</v>
      </c>
      <c r="AI54" s="27">
        <v>2</v>
      </c>
      <c r="AJ54" s="27">
        <v>0.3</v>
      </c>
      <c r="AK54" s="27" t="s">
        <v>537</v>
      </c>
      <c r="AL54" s="5" t="s">
        <v>538</v>
      </c>
      <c r="AM54" s="5" t="s">
        <v>539</v>
      </c>
      <c r="AN54" s="27" t="s">
        <v>540</v>
      </c>
      <c r="AO54" s="27"/>
      <c r="AP54" s="27"/>
      <c r="AQ54" s="27"/>
      <c r="AT54" s="27" t="str">
        <f t="shared" ca="1" si="21"/>
        <v>Действащо</v>
      </c>
      <c r="AU54" s="27" t="str">
        <f t="shared" si="0"/>
        <v>Действащо</v>
      </c>
      <c r="CE54" s="27" t="str">
        <f t="shared" si="1"/>
        <v/>
      </c>
      <c r="CF54" s="30" t="str">
        <f t="shared" si="2"/>
        <v/>
      </c>
      <c r="CG54" s="30" t="e">
        <f>IF(TRIM(MID(SUBSTITUTE($CE54," ",REPT(" ",99)),COLUMN(#REF!)*99-98,99))="","",DATEVALUE(TRIM(MID(SUBSTITUTE($CE54," ",REPT(" ",99)),COLUMN(#REF!)*99-98,99))))</f>
        <v>#REF!</v>
      </c>
      <c r="CH54" s="30" t="str">
        <f t="shared" si="3"/>
        <v/>
      </c>
      <c r="CI54" s="30" t="str">
        <f t="shared" si="4"/>
        <v/>
      </c>
      <c r="CJ54" s="30" t="str">
        <f t="shared" si="5"/>
        <v/>
      </c>
      <c r="CK54" s="30" t="str">
        <f t="shared" si="6"/>
        <v/>
      </c>
      <c r="CL54" s="30" t="str">
        <f t="shared" si="7"/>
        <v/>
      </c>
      <c r="CM54" s="30" t="str">
        <f t="shared" si="8"/>
        <v/>
      </c>
      <c r="CN54" s="30" t="str">
        <f t="shared" si="9"/>
        <v/>
      </c>
      <c r="CO54" s="30" t="str">
        <f t="shared" si="10"/>
        <v/>
      </c>
      <c r="CP54" s="27" t="str">
        <f t="shared" si="11"/>
        <v>10.10.2014</v>
      </c>
      <c r="CQ54" s="30">
        <f t="shared" si="12"/>
        <v>41922</v>
      </c>
      <c r="CR54" s="30" t="e">
        <f>IF(TRIM(MID(SUBSTITUTE($CP54," ",REPT(" ",99)),COLUMN(#REF!)*99-98,99))="","",DATEVALUE(TRIM(MID(SUBSTITUTE($CP54," ",REPT(" ",99)),COLUMN(#REF!)*99-98,99))))</f>
        <v>#REF!</v>
      </c>
      <c r="CS54" s="30" t="str">
        <f t="shared" si="13"/>
        <v/>
      </c>
      <c r="CT54" s="30" t="str">
        <f t="shared" si="14"/>
        <v/>
      </c>
      <c r="CU54" s="30" t="str">
        <f t="shared" si="15"/>
        <v/>
      </c>
      <c r="CV54" s="30" t="str">
        <f t="shared" si="16"/>
        <v/>
      </c>
      <c r="CW54" s="30" t="str">
        <f t="shared" si="17"/>
        <v/>
      </c>
      <c r="CX54" s="30" t="str">
        <f t="shared" si="18"/>
        <v/>
      </c>
      <c r="CY54" s="30" t="str">
        <f t="shared" si="19"/>
        <v/>
      </c>
      <c r="CZ54" s="30" t="str">
        <f t="shared" si="20"/>
        <v/>
      </c>
    </row>
    <row r="55" spans="1:104" s="9" customFormat="1" x14ac:dyDescent="0.25">
      <c r="A55" s="27">
        <v>53</v>
      </c>
      <c r="B55" s="41" t="s">
        <v>541</v>
      </c>
      <c r="C55" s="41" t="s">
        <v>250</v>
      </c>
      <c r="D55" s="42" t="s">
        <v>542</v>
      </c>
      <c r="E55" s="43" t="s">
        <v>543</v>
      </c>
      <c r="F55" s="44">
        <v>39801</v>
      </c>
      <c r="G55" s="64" t="s">
        <v>544</v>
      </c>
      <c r="H55" s="41" t="s">
        <v>545</v>
      </c>
      <c r="I55" s="41">
        <v>63029</v>
      </c>
      <c r="J55" s="44">
        <v>39801</v>
      </c>
      <c r="K55" s="44">
        <v>41991</v>
      </c>
      <c r="L55" s="80" t="s">
        <v>546</v>
      </c>
      <c r="M55" s="41" t="s">
        <v>547</v>
      </c>
      <c r="N55" s="41" t="s">
        <v>373</v>
      </c>
      <c r="O55" s="41">
        <v>21900</v>
      </c>
      <c r="P55" s="41"/>
      <c r="Q55" s="41"/>
      <c r="R55" s="84"/>
      <c r="S55" s="41"/>
      <c r="T55" s="41"/>
      <c r="U55" s="41"/>
      <c r="V55" s="41"/>
      <c r="W55" s="41"/>
      <c r="X55" s="94">
        <v>2.7360000000000002</v>
      </c>
      <c r="Y55" s="94">
        <v>66</v>
      </c>
      <c r="Z55" s="94">
        <v>21900</v>
      </c>
      <c r="AA55" s="41" t="s">
        <v>109</v>
      </c>
      <c r="AB55" s="41">
        <v>50</v>
      </c>
      <c r="AC55" s="41">
        <v>25</v>
      </c>
      <c r="AD55" s="41">
        <v>125</v>
      </c>
      <c r="AE55" s="94"/>
      <c r="AF55" s="41"/>
      <c r="AG55" s="41"/>
      <c r="AH55" s="41">
        <v>17.04</v>
      </c>
      <c r="AI55" s="41"/>
      <c r="AJ55" s="41"/>
      <c r="AK55" s="41" t="s">
        <v>548</v>
      </c>
      <c r="AL55" s="44" t="s">
        <v>549</v>
      </c>
      <c r="AM55" s="44" t="s">
        <v>550</v>
      </c>
      <c r="AN55" s="44">
        <v>39801</v>
      </c>
      <c r="AO55" s="44"/>
      <c r="AP55" s="44"/>
      <c r="AQ55" s="44"/>
      <c r="AT55" s="41" t="str">
        <f t="shared" ca="1" si="21"/>
        <v>Изтекло</v>
      </c>
      <c r="AU55" s="41" t="str">
        <f t="shared" si="0"/>
        <v>Изтекло</v>
      </c>
      <c r="CE55" s="41" t="str">
        <f t="shared" si="1"/>
        <v/>
      </c>
      <c r="CF55" s="44" t="str">
        <f t="shared" si="2"/>
        <v/>
      </c>
      <c r="CG55" s="44" t="e">
        <f>IF(TRIM(MID(SUBSTITUTE($CE55," ",REPT(" ",99)),COLUMN(#REF!)*99-98,99))="","",DATEVALUE(TRIM(MID(SUBSTITUTE($CE55," ",REPT(" ",99)),COLUMN(#REF!)*99-98,99))))</f>
        <v>#REF!</v>
      </c>
      <c r="CH55" s="44" t="str">
        <f t="shared" si="3"/>
        <v/>
      </c>
      <c r="CI55" s="44" t="str">
        <f t="shared" si="4"/>
        <v/>
      </c>
      <c r="CJ55" s="44" t="str">
        <f t="shared" si="5"/>
        <v/>
      </c>
      <c r="CK55" s="44" t="str">
        <f t="shared" si="6"/>
        <v/>
      </c>
      <c r="CL55" s="44" t="str">
        <f t="shared" si="7"/>
        <v/>
      </c>
      <c r="CM55" s="44" t="str">
        <f t="shared" si="8"/>
        <v/>
      </c>
      <c r="CN55" s="44" t="str">
        <f t="shared" si="9"/>
        <v/>
      </c>
      <c r="CO55" s="44" t="str">
        <f t="shared" si="10"/>
        <v/>
      </c>
      <c r="CP55" s="41" t="str">
        <f t="shared" si="11"/>
        <v/>
      </c>
      <c r="CQ55" s="44" t="str">
        <f t="shared" si="12"/>
        <v/>
      </c>
      <c r="CR55" s="44" t="e">
        <f>IF(TRIM(MID(SUBSTITUTE($CP55," ",REPT(" ",99)),COLUMN(#REF!)*99-98,99))="","",DATEVALUE(TRIM(MID(SUBSTITUTE($CP55," ",REPT(" ",99)),COLUMN(#REF!)*99-98,99))))</f>
        <v>#REF!</v>
      </c>
      <c r="CS55" s="44" t="str">
        <f t="shared" si="13"/>
        <v/>
      </c>
      <c r="CT55" s="44" t="str">
        <f t="shared" si="14"/>
        <v/>
      </c>
      <c r="CU55" s="44" t="str">
        <f t="shared" si="15"/>
        <v/>
      </c>
      <c r="CV55" s="44" t="str">
        <f t="shared" si="16"/>
        <v/>
      </c>
      <c r="CW55" s="44" t="str">
        <f t="shared" si="17"/>
        <v/>
      </c>
      <c r="CX55" s="44" t="str">
        <f t="shared" si="18"/>
        <v/>
      </c>
      <c r="CY55" s="44" t="str">
        <f t="shared" si="19"/>
        <v/>
      </c>
      <c r="CZ55" s="44" t="str">
        <f t="shared" si="20"/>
        <v/>
      </c>
    </row>
    <row r="56" spans="1:104" s="9" customFormat="1" ht="30" x14ac:dyDescent="0.25">
      <c r="A56" s="27">
        <v>54</v>
      </c>
      <c r="B56" s="41" t="s">
        <v>551</v>
      </c>
      <c r="C56" s="45" t="s">
        <v>552</v>
      </c>
      <c r="D56" s="46">
        <v>837098975</v>
      </c>
      <c r="E56" s="43" t="s">
        <v>553</v>
      </c>
      <c r="F56" s="44">
        <v>39864</v>
      </c>
      <c r="G56" s="41" t="s">
        <v>554</v>
      </c>
      <c r="H56" s="41" t="s">
        <v>555</v>
      </c>
      <c r="I56" s="41">
        <v>27471</v>
      </c>
      <c r="J56" s="44">
        <v>39890</v>
      </c>
      <c r="K56" s="44">
        <v>42054</v>
      </c>
      <c r="L56" s="41" t="s">
        <v>556</v>
      </c>
      <c r="M56" s="41" t="s">
        <v>557</v>
      </c>
      <c r="N56" s="41" t="s">
        <v>130</v>
      </c>
      <c r="O56" s="41">
        <v>67200</v>
      </c>
      <c r="P56" s="41"/>
      <c r="Q56" s="41"/>
      <c r="R56" s="84"/>
      <c r="S56" s="41"/>
      <c r="T56" s="41"/>
      <c r="U56" s="41"/>
      <c r="V56" s="41"/>
      <c r="W56" s="41"/>
      <c r="X56" s="94">
        <v>45</v>
      </c>
      <c r="Y56" s="94">
        <v>320</v>
      </c>
      <c r="Z56" s="94">
        <v>67200</v>
      </c>
      <c r="AA56" s="41" t="s">
        <v>310</v>
      </c>
      <c r="AB56" s="41">
        <v>50</v>
      </c>
      <c r="AC56" s="41">
        <v>50</v>
      </c>
      <c r="AD56" s="41">
        <v>250</v>
      </c>
      <c r="AE56" s="94"/>
      <c r="AF56" s="41"/>
      <c r="AG56" s="41"/>
      <c r="AH56" s="41">
        <v>10</v>
      </c>
      <c r="AI56" s="41">
        <v>5</v>
      </c>
      <c r="AJ56" s="41"/>
      <c r="AK56" s="41" t="s">
        <v>558</v>
      </c>
      <c r="AL56" s="48" t="s">
        <v>559</v>
      </c>
      <c r="AM56" s="48" t="s">
        <v>560</v>
      </c>
      <c r="AN56" s="44">
        <v>39890</v>
      </c>
      <c r="AO56" s="44"/>
      <c r="AP56" s="44"/>
      <c r="AQ56" s="44"/>
      <c r="AT56" s="41" t="str">
        <f t="shared" ca="1" si="21"/>
        <v>Изтекло</v>
      </c>
      <c r="AU56" s="41" t="str">
        <f t="shared" si="0"/>
        <v>Изтекло</v>
      </c>
      <c r="CE56" s="41" t="str">
        <f t="shared" si="1"/>
        <v/>
      </c>
      <c r="CF56" s="44" t="str">
        <f t="shared" si="2"/>
        <v/>
      </c>
      <c r="CG56" s="44" t="e">
        <f>IF(TRIM(MID(SUBSTITUTE($CE56," ",REPT(" ",99)),COLUMN(#REF!)*99-98,99))="","",DATEVALUE(TRIM(MID(SUBSTITUTE($CE56," ",REPT(" ",99)),COLUMN(#REF!)*99-98,99))))</f>
        <v>#REF!</v>
      </c>
      <c r="CH56" s="44" t="str">
        <f t="shared" si="3"/>
        <v/>
      </c>
      <c r="CI56" s="44" t="str">
        <f t="shared" si="4"/>
        <v/>
      </c>
      <c r="CJ56" s="44" t="str">
        <f t="shared" si="5"/>
        <v/>
      </c>
      <c r="CK56" s="44" t="str">
        <f t="shared" si="6"/>
        <v/>
      </c>
      <c r="CL56" s="44" t="str">
        <f t="shared" si="7"/>
        <v/>
      </c>
      <c r="CM56" s="44" t="str">
        <f t="shared" si="8"/>
        <v/>
      </c>
      <c r="CN56" s="44" t="str">
        <f t="shared" si="9"/>
        <v/>
      </c>
      <c r="CO56" s="44" t="str">
        <f t="shared" si="10"/>
        <v/>
      </c>
      <c r="CP56" s="41" t="str">
        <f t="shared" si="11"/>
        <v/>
      </c>
      <c r="CQ56" s="44" t="str">
        <f t="shared" si="12"/>
        <v/>
      </c>
      <c r="CR56" s="44" t="e">
        <f>IF(TRIM(MID(SUBSTITUTE($CP56," ",REPT(" ",99)),COLUMN(#REF!)*99-98,99))="","",DATEVALUE(TRIM(MID(SUBSTITUTE($CP56," ",REPT(" ",99)),COLUMN(#REF!)*99-98,99))))</f>
        <v>#REF!</v>
      </c>
      <c r="CS56" s="44" t="str">
        <f t="shared" si="13"/>
        <v/>
      </c>
      <c r="CT56" s="44" t="str">
        <f t="shared" si="14"/>
        <v/>
      </c>
      <c r="CU56" s="44" t="str">
        <f t="shared" si="15"/>
        <v/>
      </c>
      <c r="CV56" s="44" t="str">
        <f t="shared" si="16"/>
        <v/>
      </c>
      <c r="CW56" s="44" t="str">
        <f t="shared" si="17"/>
        <v/>
      </c>
      <c r="CX56" s="44" t="str">
        <f t="shared" si="18"/>
        <v/>
      </c>
      <c r="CY56" s="44" t="str">
        <f t="shared" si="19"/>
        <v/>
      </c>
      <c r="CZ56" s="44" t="str">
        <f t="shared" si="20"/>
        <v/>
      </c>
    </row>
    <row r="57" spans="1:104" s="14" customFormat="1" ht="60" x14ac:dyDescent="0.25">
      <c r="A57" s="27">
        <v>55</v>
      </c>
      <c r="B57" s="65" t="s">
        <v>561</v>
      </c>
      <c r="C57" s="65" t="s">
        <v>562</v>
      </c>
      <c r="D57" s="66">
        <v>57001</v>
      </c>
      <c r="E57" s="67" t="s">
        <v>563</v>
      </c>
      <c r="F57" s="68">
        <v>39883</v>
      </c>
      <c r="G57" s="65" t="s">
        <v>564</v>
      </c>
      <c r="H57" s="65" t="s">
        <v>565</v>
      </c>
      <c r="I57" s="65">
        <v>73211</v>
      </c>
      <c r="J57" s="68">
        <v>39902</v>
      </c>
      <c r="K57" s="65" t="s">
        <v>566</v>
      </c>
      <c r="L57" s="65" t="s">
        <v>567</v>
      </c>
      <c r="M57" s="65" t="s">
        <v>568</v>
      </c>
      <c r="N57" s="65" t="s">
        <v>106</v>
      </c>
      <c r="O57" s="65">
        <v>36500</v>
      </c>
      <c r="P57" s="65"/>
      <c r="Q57" s="65"/>
      <c r="R57" s="89"/>
      <c r="S57" s="65"/>
      <c r="T57" s="65"/>
      <c r="U57" s="65"/>
      <c r="V57" s="65"/>
      <c r="W57" s="65"/>
      <c r="X57" s="100">
        <v>9.5399999999999991</v>
      </c>
      <c r="Y57" s="100">
        <v>100</v>
      </c>
      <c r="Z57" s="100">
        <v>36500</v>
      </c>
      <c r="AA57" s="65" t="s">
        <v>212</v>
      </c>
      <c r="AB57" s="65">
        <v>50</v>
      </c>
      <c r="AC57" s="65">
        <v>25</v>
      </c>
      <c r="AD57" s="65">
        <v>125</v>
      </c>
      <c r="AE57" s="100"/>
      <c r="AF57" s="65"/>
      <c r="AG57" s="65"/>
      <c r="AH57" s="65">
        <v>15</v>
      </c>
      <c r="AI57" s="65">
        <v>2</v>
      </c>
      <c r="AJ57" s="65">
        <v>0.3</v>
      </c>
      <c r="AK57" s="65" t="s">
        <v>455</v>
      </c>
      <c r="AL57" s="69" t="s">
        <v>569</v>
      </c>
      <c r="AM57" s="69" t="s">
        <v>570</v>
      </c>
      <c r="AN57" s="65" t="s">
        <v>540</v>
      </c>
      <c r="AO57" s="65"/>
      <c r="AP57" s="65"/>
      <c r="AQ57" s="65"/>
      <c r="AT57" s="65" t="s">
        <v>571</v>
      </c>
      <c r="AU57" s="65" t="str">
        <f t="shared" si="0"/>
        <v>Действащо</v>
      </c>
      <c r="CE57" s="65" t="str">
        <f t="shared" si="1"/>
        <v/>
      </c>
      <c r="CF57" s="68" t="str">
        <f t="shared" si="2"/>
        <v/>
      </c>
      <c r="CG57" s="68" t="e">
        <f>IF(TRIM(MID(SUBSTITUTE($CE57," ",REPT(" ",99)),COLUMN(#REF!)*99-98,99))="","",DATEVALUE(TRIM(MID(SUBSTITUTE($CE57," ",REPT(" ",99)),COLUMN(#REF!)*99-98,99))))</f>
        <v>#REF!</v>
      </c>
      <c r="CH57" s="68" t="str">
        <f t="shared" si="3"/>
        <v/>
      </c>
      <c r="CI57" s="68" t="str">
        <f t="shared" si="4"/>
        <v/>
      </c>
      <c r="CJ57" s="68" t="str">
        <f t="shared" si="5"/>
        <v/>
      </c>
      <c r="CK57" s="68" t="str">
        <f t="shared" si="6"/>
        <v/>
      </c>
      <c r="CL57" s="68" t="str">
        <f t="shared" si="7"/>
        <v/>
      </c>
      <c r="CM57" s="68" t="str">
        <f t="shared" si="8"/>
        <v/>
      </c>
      <c r="CN57" s="68" t="str">
        <f t="shared" si="9"/>
        <v/>
      </c>
      <c r="CO57" s="68" t="str">
        <f t="shared" si="10"/>
        <v/>
      </c>
      <c r="CP57" s="65" t="str">
        <f t="shared" si="11"/>
        <v/>
      </c>
      <c r="CQ57" s="68" t="str">
        <f t="shared" si="12"/>
        <v/>
      </c>
      <c r="CR57" s="68" t="e">
        <f>IF(TRIM(MID(SUBSTITUTE($CP57," ",REPT(" ",99)),COLUMN(#REF!)*99-98,99))="","",DATEVALUE(TRIM(MID(SUBSTITUTE($CP57," ",REPT(" ",99)),COLUMN(#REF!)*99-98,99))))</f>
        <v>#REF!</v>
      </c>
      <c r="CS57" s="68" t="str">
        <f t="shared" si="13"/>
        <v/>
      </c>
      <c r="CT57" s="68" t="str">
        <f t="shared" si="14"/>
        <v/>
      </c>
      <c r="CU57" s="68" t="str">
        <f t="shared" si="15"/>
        <v/>
      </c>
      <c r="CV57" s="68" t="str">
        <f t="shared" si="16"/>
        <v/>
      </c>
      <c r="CW57" s="68" t="str">
        <f t="shared" si="17"/>
        <v/>
      </c>
      <c r="CX57" s="68" t="str">
        <f t="shared" si="18"/>
        <v/>
      </c>
      <c r="CY57" s="68" t="str">
        <f t="shared" si="19"/>
        <v/>
      </c>
      <c r="CZ57" s="68" t="str">
        <f t="shared" si="20"/>
        <v/>
      </c>
    </row>
    <row r="58" spans="1:104" s="9" customFormat="1" ht="60" x14ac:dyDescent="0.25">
      <c r="A58" s="27">
        <v>56</v>
      </c>
      <c r="B58" s="41" t="s">
        <v>572</v>
      </c>
      <c r="C58" s="41" t="s">
        <v>573</v>
      </c>
      <c r="D58" s="42">
        <v>834026369</v>
      </c>
      <c r="E58" s="43" t="s">
        <v>574</v>
      </c>
      <c r="F58" s="44">
        <v>39883</v>
      </c>
      <c r="G58" s="41" t="s">
        <v>575</v>
      </c>
      <c r="H58" s="41" t="s">
        <v>576</v>
      </c>
      <c r="I58" s="41">
        <v>83017</v>
      </c>
      <c r="J58" s="44">
        <v>39905</v>
      </c>
      <c r="K58" s="44">
        <v>42735</v>
      </c>
      <c r="L58" s="41" t="s">
        <v>577</v>
      </c>
      <c r="M58" s="41" t="s">
        <v>578</v>
      </c>
      <c r="N58" s="41" t="s">
        <v>188</v>
      </c>
      <c r="O58" s="41">
        <v>43800</v>
      </c>
      <c r="P58" s="41">
        <v>946</v>
      </c>
      <c r="Q58" s="44">
        <v>41089</v>
      </c>
      <c r="R58" s="84">
        <v>1508</v>
      </c>
      <c r="S58" s="44">
        <v>41991</v>
      </c>
      <c r="T58" s="41"/>
      <c r="U58" s="41"/>
      <c r="V58" s="41"/>
      <c r="W58" s="41"/>
      <c r="X58" s="94">
        <v>14.4</v>
      </c>
      <c r="Y58" s="94">
        <v>120</v>
      </c>
      <c r="Z58" s="94">
        <v>43800</v>
      </c>
      <c r="AA58" s="41" t="s">
        <v>212</v>
      </c>
      <c r="AB58" s="41">
        <v>50</v>
      </c>
      <c r="AC58" s="41">
        <v>25</v>
      </c>
      <c r="AD58" s="41">
        <v>125</v>
      </c>
      <c r="AE58" s="94"/>
      <c r="AF58" s="41"/>
      <c r="AG58" s="41"/>
      <c r="AH58" s="41">
        <v>15</v>
      </c>
      <c r="AI58" s="41">
        <v>2</v>
      </c>
      <c r="AJ58" s="41">
        <v>0.3</v>
      </c>
      <c r="AK58" s="41" t="s">
        <v>579</v>
      </c>
      <c r="AL58" s="48" t="s">
        <v>580</v>
      </c>
      <c r="AM58" s="48" t="s">
        <v>581</v>
      </c>
      <c r="AN58" s="41" t="s">
        <v>582</v>
      </c>
      <c r="AO58" s="41"/>
      <c r="AP58" s="41"/>
      <c r="AQ58" s="41"/>
      <c r="AT58" s="41" t="str">
        <f t="shared" ca="1" si="21"/>
        <v>Изтекло</v>
      </c>
      <c r="AU58" s="41" t="str">
        <f t="shared" si="0"/>
        <v>Действащо</v>
      </c>
      <c r="CE58" s="41" t="str">
        <f t="shared" si="1"/>
        <v>29.06.2012</v>
      </c>
      <c r="CF58" s="44">
        <f t="shared" si="2"/>
        <v>41089</v>
      </c>
      <c r="CG58" s="44" t="e">
        <f>IF(TRIM(MID(SUBSTITUTE($CE58," ",REPT(" ",99)),COLUMN(#REF!)*99-98,99))="","",DATEVALUE(TRIM(MID(SUBSTITUTE($CE58," ",REPT(" ",99)),COLUMN(#REF!)*99-98,99))))</f>
        <v>#REF!</v>
      </c>
      <c r="CH58" s="44" t="str">
        <f t="shared" si="3"/>
        <v/>
      </c>
      <c r="CI58" s="44" t="str">
        <f t="shared" si="4"/>
        <v/>
      </c>
      <c r="CJ58" s="44" t="str">
        <f t="shared" si="5"/>
        <v/>
      </c>
      <c r="CK58" s="44" t="str">
        <f t="shared" si="6"/>
        <v/>
      </c>
      <c r="CL58" s="44" t="str">
        <f t="shared" si="7"/>
        <v/>
      </c>
      <c r="CM58" s="44" t="str">
        <f t="shared" si="8"/>
        <v/>
      </c>
      <c r="CN58" s="44" t="str">
        <f t="shared" si="9"/>
        <v/>
      </c>
      <c r="CO58" s="44" t="str">
        <f t="shared" si="10"/>
        <v/>
      </c>
      <c r="CP58" s="41" t="str">
        <f t="shared" si="11"/>
        <v>18.12.2014</v>
      </c>
      <c r="CQ58" s="44">
        <f t="shared" si="12"/>
        <v>41991</v>
      </c>
      <c r="CR58" s="44" t="e">
        <f>IF(TRIM(MID(SUBSTITUTE($CP58," ",REPT(" ",99)),COLUMN(#REF!)*99-98,99))="","",DATEVALUE(TRIM(MID(SUBSTITUTE($CP58," ",REPT(" ",99)),COLUMN(#REF!)*99-98,99))))</f>
        <v>#REF!</v>
      </c>
      <c r="CS58" s="44" t="str">
        <f t="shared" si="13"/>
        <v/>
      </c>
      <c r="CT58" s="44" t="str">
        <f t="shared" si="14"/>
        <v/>
      </c>
      <c r="CU58" s="44" t="str">
        <f t="shared" si="15"/>
        <v/>
      </c>
      <c r="CV58" s="44" t="str">
        <f t="shared" si="16"/>
        <v/>
      </c>
      <c r="CW58" s="44" t="str">
        <f t="shared" si="17"/>
        <v/>
      </c>
      <c r="CX58" s="44" t="str">
        <f t="shared" si="18"/>
        <v/>
      </c>
      <c r="CY58" s="44" t="str">
        <f t="shared" si="19"/>
        <v/>
      </c>
      <c r="CZ58" s="44" t="str">
        <f t="shared" si="20"/>
        <v/>
      </c>
    </row>
    <row r="59" spans="1:104" s="285" customFormat="1" ht="45" x14ac:dyDescent="0.25">
      <c r="A59" s="279">
        <v>57</v>
      </c>
      <c r="B59" s="280" t="s">
        <v>583</v>
      </c>
      <c r="C59" s="280" t="s">
        <v>76</v>
      </c>
      <c r="D59" s="281">
        <v>102204561</v>
      </c>
      <c r="E59" s="246" t="s">
        <v>584</v>
      </c>
      <c r="F59" s="282">
        <v>39896</v>
      </c>
      <c r="G59" s="279" t="s">
        <v>585</v>
      </c>
      <c r="H59" s="279" t="s">
        <v>586</v>
      </c>
      <c r="I59" s="279">
        <v>7079</v>
      </c>
      <c r="J59" s="282">
        <v>39896</v>
      </c>
      <c r="K59" s="283">
        <v>48059</v>
      </c>
      <c r="L59" s="279" t="s">
        <v>80</v>
      </c>
      <c r="M59" s="279" t="s">
        <v>440</v>
      </c>
      <c r="N59" s="279" t="s">
        <v>82</v>
      </c>
      <c r="O59" s="279">
        <v>7200</v>
      </c>
      <c r="P59" s="279" t="s">
        <v>587</v>
      </c>
      <c r="Q59" s="283" t="s">
        <v>588</v>
      </c>
      <c r="R59" s="234" t="s">
        <v>2255</v>
      </c>
      <c r="S59" s="283" t="s">
        <v>2256</v>
      </c>
      <c r="T59" s="279"/>
      <c r="U59" s="279"/>
      <c r="V59" s="279"/>
      <c r="W59" s="279"/>
      <c r="X59" s="284"/>
      <c r="Y59" s="284">
        <v>28</v>
      </c>
      <c r="Z59" s="284">
        <v>7200</v>
      </c>
      <c r="AA59" s="279" t="s">
        <v>212</v>
      </c>
      <c r="AB59" s="279">
        <v>35</v>
      </c>
      <c r="AC59" s="279">
        <v>15</v>
      </c>
      <c r="AD59" s="279">
        <v>75</v>
      </c>
      <c r="AE59" s="284"/>
      <c r="AF59" s="279"/>
      <c r="AG59" s="279"/>
      <c r="AH59" s="279"/>
      <c r="AI59" s="279"/>
      <c r="AJ59" s="279"/>
      <c r="AK59" s="279"/>
      <c r="AL59" s="282" t="s">
        <v>589</v>
      </c>
      <c r="AM59" s="282" t="s">
        <v>590</v>
      </c>
      <c r="AN59" s="283">
        <v>39918</v>
      </c>
      <c r="AO59" s="283"/>
      <c r="AP59" s="283"/>
      <c r="AQ59" s="283"/>
      <c r="AT59" s="279" t="str">
        <f t="shared" ca="1" si="21"/>
        <v>Действащо</v>
      </c>
      <c r="AU59" s="279" t="str">
        <f t="shared" si="0"/>
        <v>Действащо</v>
      </c>
      <c r="CE59" s="279" t="str">
        <f t="shared" si="1"/>
        <v>18.5.2020 11.11.2020</v>
      </c>
      <c r="CF59" s="283">
        <f t="shared" si="2"/>
        <v>43969</v>
      </c>
      <c r="CG59" s="283" t="e">
        <f>IF(TRIM(MID(SUBSTITUTE($CE59," ",REPT(" ",99)),COLUMN(#REF!)*99-98,99))="","",DATEVALUE(TRIM(MID(SUBSTITUTE($CE59," ",REPT(" ",99)),COLUMN(#REF!)*99-98,99))))</f>
        <v>#REF!</v>
      </c>
      <c r="CH59" s="283">
        <f t="shared" si="3"/>
        <v>44146</v>
      </c>
      <c r="CI59" s="283" t="str">
        <f t="shared" si="4"/>
        <v/>
      </c>
      <c r="CJ59" s="283" t="str">
        <f t="shared" si="5"/>
        <v/>
      </c>
      <c r="CK59" s="283" t="str">
        <f t="shared" si="6"/>
        <v/>
      </c>
      <c r="CL59" s="283" t="str">
        <f t="shared" si="7"/>
        <v/>
      </c>
      <c r="CM59" s="283" t="str">
        <f t="shared" si="8"/>
        <v/>
      </c>
      <c r="CN59" s="283" t="str">
        <f t="shared" si="9"/>
        <v/>
      </c>
      <c r="CO59" s="283" t="str">
        <f t="shared" si="10"/>
        <v/>
      </c>
      <c r="CP59" s="279" t="str">
        <f t="shared" si="11"/>
        <v>15.1.2014 18.05.2020 31.07.2026</v>
      </c>
      <c r="CQ59" s="283">
        <f t="shared" si="12"/>
        <v>41654</v>
      </c>
      <c r="CR59" s="283" t="e">
        <f>IF(TRIM(MID(SUBSTITUTE($CP59," ",REPT(" ",99)),COLUMN(#REF!)*99-98,99))="","",DATEVALUE(TRIM(MID(SUBSTITUTE($CP59," ",REPT(" ",99)),COLUMN(#REF!)*99-98,99))))</f>
        <v>#REF!</v>
      </c>
      <c r="CS59" s="283">
        <f t="shared" si="13"/>
        <v>43969</v>
      </c>
      <c r="CT59" s="283">
        <f t="shared" si="14"/>
        <v>46234</v>
      </c>
      <c r="CU59" s="283" t="str">
        <f t="shared" si="15"/>
        <v/>
      </c>
      <c r="CV59" s="283" t="str">
        <f t="shared" si="16"/>
        <v/>
      </c>
      <c r="CW59" s="283" t="str">
        <f t="shared" si="17"/>
        <v/>
      </c>
      <c r="CX59" s="283" t="str">
        <f t="shared" si="18"/>
        <v/>
      </c>
      <c r="CY59" s="283" t="str">
        <f t="shared" si="19"/>
        <v/>
      </c>
      <c r="CZ59" s="283" t="str">
        <f t="shared" si="20"/>
        <v/>
      </c>
    </row>
    <row r="60" spans="1:104" s="14" customFormat="1" ht="60" x14ac:dyDescent="0.25">
      <c r="A60" s="27">
        <v>58</v>
      </c>
      <c r="B60" s="65" t="s">
        <v>591</v>
      </c>
      <c r="C60" s="65" t="s">
        <v>76</v>
      </c>
      <c r="D60" s="66" t="s">
        <v>592</v>
      </c>
      <c r="E60" s="67" t="s">
        <v>593</v>
      </c>
      <c r="F60" s="68">
        <v>39905</v>
      </c>
      <c r="G60" s="65" t="s">
        <v>594</v>
      </c>
      <c r="H60" s="65" t="s">
        <v>595</v>
      </c>
      <c r="I60" s="65">
        <v>7332</v>
      </c>
      <c r="J60" s="68">
        <v>39905</v>
      </c>
      <c r="K60" s="65" t="s">
        <v>566</v>
      </c>
      <c r="L60" s="65" t="s">
        <v>596</v>
      </c>
      <c r="M60" s="65" t="s">
        <v>597</v>
      </c>
      <c r="N60" s="65" t="s">
        <v>82</v>
      </c>
      <c r="O60" s="65">
        <v>182500</v>
      </c>
      <c r="P60" s="65">
        <v>976</v>
      </c>
      <c r="Q60" s="65">
        <v>41178</v>
      </c>
      <c r="R60" s="89"/>
      <c r="S60" s="65"/>
      <c r="T60" s="65"/>
      <c r="U60" s="65"/>
      <c r="V60" s="65"/>
      <c r="W60" s="65"/>
      <c r="X60" s="100">
        <v>59.72</v>
      </c>
      <c r="Y60" s="100">
        <v>500</v>
      </c>
      <c r="Z60" s="100">
        <v>182500</v>
      </c>
      <c r="AA60" s="65" t="s">
        <v>212</v>
      </c>
      <c r="AB60" s="65">
        <v>50</v>
      </c>
      <c r="AC60" s="65">
        <v>15</v>
      </c>
      <c r="AD60" s="65">
        <v>70</v>
      </c>
      <c r="AE60" s="100"/>
      <c r="AF60" s="65"/>
      <c r="AG60" s="65"/>
      <c r="AH60" s="65"/>
      <c r="AI60" s="65"/>
      <c r="AJ60" s="65"/>
      <c r="AK60" s="65"/>
      <c r="AL60" s="69" t="s">
        <v>598</v>
      </c>
      <c r="AM60" s="69" t="s">
        <v>599</v>
      </c>
      <c r="AN60" s="65" t="s">
        <v>600</v>
      </c>
      <c r="AO60" s="65"/>
      <c r="AP60" s="65"/>
      <c r="AQ60" s="65"/>
      <c r="AT60" s="65" t="s">
        <v>571</v>
      </c>
      <c r="AU60" s="65" t="str">
        <f t="shared" si="0"/>
        <v>Действащо</v>
      </c>
      <c r="CE60" s="65" t="str">
        <f t="shared" si="1"/>
        <v>26.09.2012</v>
      </c>
      <c r="CF60" s="68">
        <f t="shared" si="2"/>
        <v>41178</v>
      </c>
      <c r="CG60" s="68" t="e">
        <f>IF(TRIM(MID(SUBSTITUTE($CE60," ",REPT(" ",99)),COLUMN(#REF!)*99-98,99))="","",DATEVALUE(TRIM(MID(SUBSTITUTE($CE60," ",REPT(" ",99)),COLUMN(#REF!)*99-98,99))))</f>
        <v>#REF!</v>
      </c>
      <c r="CH60" s="68" t="str">
        <f t="shared" si="3"/>
        <v/>
      </c>
      <c r="CI60" s="68" t="str">
        <f t="shared" si="4"/>
        <v/>
      </c>
      <c r="CJ60" s="68" t="str">
        <f t="shared" si="5"/>
        <v/>
      </c>
      <c r="CK60" s="68" t="str">
        <f t="shared" si="6"/>
        <v/>
      </c>
      <c r="CL60" s="68" t="str">
        <f t="shared" si="7"/>
        <v/>
      </c>
      <c r="CM60" s="68" t="str">
        <f t="shared" si="8"/>
        <v/>
      </c>
      <c r="CN60" s="68" t="str">
        <f t="shared" si="9"/>
        <v/>
      </c>
      <c r="CO60" s="68" t="str">
        <f t="shared" si="10"/>
        <v/>
      </c>
      <c r="CP60" s="65" t="str">
        <f t="shared" si="11"/>
        <v/>
      </c>
      <c r="CQ60" s="68" t="str">
        <f t="shared" si="12"/>
        <v/>
      </c>
      <c r="CR60" s="68" t="e">
        <f>IF(TRIM(MID(SUBSTITUTE($CP60," ",REPT(" ",99)),COLUMN(#REF!)*99-98,99))="","",DATEVALUE(TRIM(MID(SUBSTITUTE($CP60," ",REPT(" ",99)),COLUMN(#REF!)*99-98,99))))</f>
        <v>#REF!</v>
      </c>
      <c r="CS60" s="68" t="str">
        <f t="shared" si="13"/>
        <v/>
      </c>
      <c r="CT60" s="68" t="str">
        <f t="shared" si="14"/>
        <v/>
      </c>
      <c r="CU60" s="68" t="str">
        <f t="shared" si="15"/>
        <v/>
      </c>
      <c r="CV60" s="68" t="str">
        <f t="shared" si="16"/>
        <v/>
      </c>
      <c r="CW60" s="68" t="str">
        <f t="shared" si="17"/>
        <v/>
      </c>
      <c r="CX60" s="68" t="str">
        <f t="shared" si="18"/>
        <v/>
      </c>
      <c r="CY60" s="68" t="str">
        <f t="shared" si="19"/>
        <v/>
      </c>
      <c r="CZ60" s="68" t="str">
        <f t="shared" si="20"/>
        <v/>
      </c>
    </row>
    <row r="61" spans="1:104" s="14" customFormat="1" ht="60" x14ac:dyDescent="0.25">
      <c r="A61" s="27">
        <v>59</v>
      </c>
      <c r="B61" s="65" t="s">
        <v>591</v>
      </c>
      <c r="C61" s="65" t="s">
        <v>76</v>
      </c>
      <c r="D61" s="66" t="s">
        <v>592</v>
      </c>
      <c r="E61" s="67" t="s">
        <v>601</v>
      </c>
      <c r="F61" s="68">
        <v>39905</v>
      </c>
      <c r="G61" s="65" t="s">
        <v>602</v>
      </c>
      <c r="H61" s="65" t="s">
        <v>603</v>
      </c>
      <c r="I61" s="65">
        <v>63183</v>
      </c>
      <c r="J61" s="68">
        <v>39923</v>
      </c>
      <c r="K61" s="65" t="s">
        <v>566</v>
      </c>
      <c r="L61" s="65" t="s">
        <v>309</v>
      </c>
      <c r="M61" s="65" t="s">
        <v>604</v>
      </c>
      <c r="N61" s="65" t="s">
        <v>82</v>
      </c>
      <c r="O61" s="65">
        <v>498955</v>
      </c>
      <c r="P61" s="65"/>
      <c r="Q61" s="65"/>
      <c r="R61" s="89"/>
      <c r="S61" s="65"/>
      <c r="T61" s="65"/>
      <c r="U61" s="65"/>
      <c r="V61" s="65"/>
      <c r="W61" s="65"/>
      <c r="X61" s="100">
        <v>150.84</v>
      </c>
      <c r="Y61" s="100">
        <v>1367</v>
      </c>
      <c r="Z61" s="100">
        <v>498955</v>
      </c>
      <c r="AA61" s="65" t="s">
        <v>212</v>
      </c>
      <c r="AB61" s="65">
        <v>50</v>
      </c>
      <c r="AC61" s="65">
        <v>15</v>
      </c>
      <c r="AD61" s="65">
        <v>70</v>
      </c>
      <c r="AE61" s="100">
        <v>2</v>
      </c>
      <c r="AF61" s="65">
        <v>0.04</v>
      </c>
      <c r="AG61" s="65">
        <v>10</v>
      </c>
      <c r="AH61" s="65"/>
      <c r="AI61" s="65">
        <v>2</v>
      </c>
      <c r="AJ61" s="65"/>
      <c r="AK61" s="65"/>
      <c r="AL61" s="69" t="s">
        <v>605</v>
      </c>
      <c r="AM61" s="69" t="s">
        <v>606</v>
      </c>
      <c r="AN61" s="65" t="s">
        <v>540</v>
      </c>
      <c r="AO61" s="65"/>
      <c r="AP61" s="65"/>
      <c r="AQ61" s="65"/>
      <c r="AT61" s="65" t="s">
        <v>571</v>
      </c>
      <c r="AU61" s="65" t="str">
        <f t="shared" si="0"/>
        <v>Действащо</v>
      </c>
      <c r="CE61" s="65" t="str">
        <f t="shared" si="1"/>
        <v/>
      </c>
      <c r="CF61" s="68" t="str">
        <f t="shared" si="2"/>
        <v/>
      </c>
      <c r="CG61" s="68" t="e">
        <f>IF(TRIM(MID(SUBSTITUTE($CE61," ",REPT(" ",99)),COLUMN(#REF!)*99-98,99))="","",DATEVALUE(TRIM(MID(SUBSTITUTE($CE61," ",REPT(" ",99)),COLUMN(#REF!)*99-98,99))))</f>
        <v>#REF!</v>
      </c>
      <c r="CH61" s="68" t="str">
        <f t="shared" si="3"/>
        <v/>
      </c>
      <c r="CI61" s="68" t="str">
        <f t="shared" si="4"/>
        <v/>
      </c>
      <c r="CJ61" s="68" t="str">
        <f t="shared" si="5"/>
        <v/>
      </c>
      <c r="CK61" s="68" t="str">
        <f t="shared" si="6"/>
        <v/>
      </c>
      <c r="CL61" s="68" t="str">
        <f t="shared" si="7"/>
        <v/>
      </c>
      <c r="CM61" s="68" t="str">
        <f t="shared" si="8"/>
        <v/>
      </c>
      <c r="CN61" s="68" t="str">
        <f t="shared" si="9"/>
        <v/>
      </c>
      <c r="CO61" s="68" t="str">
        <f t="shared" si="10"/>
        <v/>
      </c>
      <c r="CP61" s="65" t="str">
        <f t="shared" si="11"/>
        <v/>
      </c>
      <c r="CQ61" s="68" t="str">
        <f t="shared" si="12"/>
        <v/>
      </c>
      <c r="CR61" s="68" t="e">
        <f>IF(TRIM(MID(SUBSTITUTE($CP61," ",REPT(" ",99)),COLUMN(#REF!)*99-98,99))="","",DATEVALUE(TRIM(MID(SUBSTITUTE($CP61," ",REPT(" ",99)),COLUMN(#REF!)*99-98,99))))</f>
        <v>#REF!</v>
      </c>
      <c r="CS61" s="68" t="str">
        <f t="shared" si="13"/>
        <v/>
      </c>
      <c r="CT61" s="68" t="str">
        <f t="shared" si="14"/>
        <v/>
      </c>
      <c r="CU61" s="68" t="str">
        <f t="shared" si="15"/>
        <v/>
      </c>
      <c r="CV61" s="68" t="str">
        <f t="shared" si="16"/>
        <v/>
      </c>
      <c r="CW61" s="68" t="str">
        <f t="shared" si="17"/>
        <v/>
      </c>
      <c r="CX61" s="68" t="str">
        <f t="shared" si="18"/>
        <v/>
      </c>
      <c r="CY61" s="68" t="str">
        <f t="shared" si="19"/>
        <v/>
      </c>
      <c r="CZ61" s="68" t="str">
        <f t="shared" si="20"/>
        <v/>
      </c>
    </row>
    <row r="62" spans="1:104" s="14" customFormat="1" ht="60" x14ac:dyDescent="0.25">
      <c r="A62" s="27">
        <v>60</v>
      </c>
      <c r="B62" s="65" t="s">
        <v>607</v>
      </c>
      <c r="C62" s="65" t="s">
        <v>608</v>
      </c>
      <c r="D62" s="66">
        <v>93458</v>
      </c>
      <c r="E62" s="67" t="s">
        <v>609</v>
      </c>
      <c r="F62" s="69">
        <v>39905</v>
      </c>
      <c r="G62" s="65" t="s">
        <v>610</v>
      </c>
      <c r="H62" s="65" t="s">
        <v>611</v>
      </c>
      <c r="I62" s="65">
        <v>3602</v>
      </c>
      <c r="J62" s="68">
        <v>39925</v>
      </c>
      <c r="K62" s="65" t="s">
        <v>566</v>
      </c>
      <c r="L62" s="65" t="s">
        <v>612</v>
      </c>
      <c r="M62" s="65" t="s">
        <v>613</v>
      </c>
      <c r="N62" s="65" t="s">
        <v>130</v>
      </c>
      <c r="O62" s="65">
        <v>113333</v>
      </c>
      <c r="P62" s="65"/>
      <c r="Q62" s="65"/>
      <c r="R62" s="89"/>
      <c r="S62" s="65"/>
      <c r="T62" s="65"/>
      <c r="U62" s="65"/>
      <c r="V62" s="65"/>
      <c r="W62" s="65"/>
      <c r="X62" s="100">
        <v>38.880000000000003</v>
      </c>
      <c r="Y62" s="100">
        <v>310.5</v>
      </c>
      <c r="Z62" s="100">
        <v>113333</v>
      </c>
      <c r="AA62" s="65" t="s">
        <v>212</v>
      </c>
      <c r="AB62" s="65">
        <v>50</v>
      </c>
      <c r="AC62" s="65">
        <v>15</v>
      </c>
      <c r="AD62" s="65">
        <v>70</v>
      </c>
      <c r="AE62" s="100"/>
      <c r="AF62" s="65"/>
      <c r="AG62" s="65"/>
      <c r="AH62" s="65">
        <v>17.399999999999999</v>
      </c>
      <c r="AI62" s="65">
        <v>2</v>
      </c>
      <c r="AJ62" s="65"/>
      <c r="AK62" s="65"/>
      <c r="AL62" s="69" t="s">
        <v>614</v>
      </c>
      <c r="AM62" s="69" t="s">
        <v>615</v>
      </c>
      <c r="AN62" s="65" t="s">
        <v>540</v>
      </c>
      <c r="AO62" s="65"/>
      <c r="AP62" s="65"/>
      <c r="AQ62" s="65"/>
      <c r="AT62" s="65" t="s">
        <v>571</v>
      </c>
      <c r="AU62" s="65" t="str">
        <f t="shared" si="0"/>
        <v>Действащо</v>
      </c>
      <c r="CE62" s="65" t="str">
        <f t="shared" si="1"/>
        <v/>
      </c>
      <c r="CF62" s="68" t="str">
        <f t="shared" si="2"/>
        <v/>
      </c>
      <c r="CG62" s="68" t="e">
        <f>IF(TRIM(MID(SUBSTITUTE($CE62," ",REPT(" ",99)),COLUMN(#REF!)*99-98,99))="","",DATEVALUE(TRIM(MID(SUBSTITUTE($CE62," ",REPT(" ",99)),COLUMN(#REF!)*99-98,99))))</f>
        <v>#REF!</v>
      </c>
      <c r="CH62" s="68" t="str">
        <f t="shared" si="3"/>
        <v/>
      </c>
      <c r="CI62" s="68" t="str">
        <f t="shared" si="4"/>
        <v/>
      </c>
      <c r="CJ62" s="68" t="str">
        <f t="shared" si="5"/>
        <v/>
      </c>
      <c r="CK62" s="68" t="str">
        <f t="shared" si="6"/>
        <v/>
      </c>
      <c r="CL62" s="68" t="str">
        <f t="shared" si="7"/>
        <v/>
      </c>
      <c r="CM62" s="68" t="str">
        <f t="shared" si="8"/>
        <v/>
      </c>
      <c r="CN62" s="68" t="str">
        <f t="shared" si="9"/>
        <v/>
      </c>
      <c r="CO62" s="68" t="str">
        <f t="shared" si="10"/>
        <v/>
      </c>
      <c r="CP62" s="65" t="str">
        <f t="shared" si="11"/>
        <v/>
      </c>
      <c r="CQ62" s="68" t="str">
        <f t="shared" si="12"/>
        <v/>
      </c>
      <c r="CR62" s="68" t="e">
        <f>IF(TRIM(MID(SUBSTITUTE($CP62," ",REPT(" ",99)),COLUMN(#REF!)*99-98,99))="","",DATEVALUE(TRIM(MID(SUBSTITUTE($CP62," ",REPT(" ",99)),COLUMN(#REF!)*99-98,99))))</f>
        <v>#REF!</v>
      </c>
      <c r="CS62" s="68" t="str">
        <f t="shared" si="13"/>
        <v/>
      </c>
      <c r="CT62" s="68" t="str">
        <f t="shared" si="14"/>
        <v/>
      </c>
      <c r="CU62" s="68" t="str">
        <f t="shared" si="15"/>
        <v/>
      </c>
      <c r="CV62" s="68" t="str">
        <f t="shared" si="16"/>
        <v/>
      </c>
      <c r="CW62" s="68" t="str">
        <f t="shared" si="17"/>
        <v/>
      </c>
      <c r="CX62" s="68" t="str">
        <f t="shared" si="18"/>
        <v/>
      </c>
      <c r="CY62" s="68" t="str">
        <f t="shared" si="19"/>
        <v/>
      </c>
      <c r="CZ62" s="68" t="str">
        <f t="shared" si="20"/>
        <v/>
      </c>
    </row>
    <row r="63" spans="1:104" s="14" customFormat="1" ht="60" x14ac:dyDescent="0.25">
      <c r="A63" s="27">
        <v>61</v>
      </c>
      <c r="B63" s="65" t="s">
        <v>616</v>
      </c>
      <c r="C63" s="65" t="s">
        <v>617</v>
      </c>
      <c r="D63" s="66">
        <v>931575</v>
      </c>
      <c r="E63" s="67" t="s">
        <v>618</v>
      </c>
      <c r="F63" s="68">
        <v>39906</v>
      </c>
      <c r="G63" s="65" t="s">
        <v>619</v>
      </c>
      <c r="H63" s="65" t="s">
        <v>620</v>
      </c>
      <c r="I63" s="65">
        <v>55292</v>
      </c>
      <c r="J63" s="68">
        <v>39925</v>
      </c>
      <c r="K63" s="65" t="s">
        <v>566</v>
      </c>
      <c r="L63" s="65" t="s">
        <v>621</v>
      </c>
      <c r="M63" s="65" t="s">
        <v>622</v>
      </c>
      <c r="N63" s="65" t="s">
        <v>130</v>
      </c>
      <c r="O63" s="65">
        <v>139612</v>
      </c>
      <c r="P63" s="65"/>
      <c r="Q63" s="65"/>
      <c r="R63" s="89"/>
      <c r="S63" s="65"/>
      <c r="T63" s="65"/>
      <c r="U63" s="65"/>
      <c r="V63" s="65"/>
      <c r="W63" s="65"/>
      <c r="X63" s="100">
        <v>44.64</v>
      </c>
      <c r="Y63" s="100">
        <v>382.5</v>
      </c>
      <c r="Z63" s="100">
        <v>139612</v>
      </c>
      <c r="AA63" s="65" t="s">
        <v>212</v>
      </c>
      <c r="AB63" s="65">
        <v>50</v>
      </c>
      <c r="AC63" s="65">
        <v>15</v>
      </c>
      <c r="AD63" s="65">
        <v>70</v>
      </c>
      <c r="AE63" s="100">
        <v>2</v>
      </c>
      <c r="AF63" s="65">
        <v>0.04</v>
      </c>
      <c r="AG63" s="65">
        <v>10</v>
      </c>
      <c r="AH63" s="65"/>
      <c r="AI63" s="65">
        <v>2</v>
      </c>
      <c r="AJ63" s="65"/>
      <c r="AK63" s="65"/>
      <c r="AL63" s="69" t="s">
        <v>623</v>
      </c>
      <c r="AM63" s="69" t="s">
        <v>624</v>
      </c>
      <c r="AN63" s="65" t="s">
        <v>540</v>
      </c>
      <c r="AO63" s="65"/>
      <c r="AP63" s="65"/>
      <c r="AQ63" s="65"/>
      <c r="AT63" s="65" t="s">
        <v>571</v>
      </c>
      <c r="AU63" s="65" t="str">
        <f t="shared" si="0"/>
        <v>Действащо</v>
      </c>
      <c r="CE63" s="65" t="str">
        <f t="shared" si="1"/>
        <v/>
      </c>
      <c r="CF63" s="68" t="str">
        <f t="shared" si="2"/>
        <v/>
      </c>
      <c r="CG63" s="68" t="e">
        <f>IF(TRIM(MID(SUBSTITUTE($CE63," ",REPT(" ",99)),COLUMN(#REF!)*99-98,99))="","",DATEVALUE(TRIM(MID(SUBSTITUTE($CE63," ",REPT(" ",99)),COLUMN(#REF!)*99-98,99))))</f>
        <v>#REF!</v>
      </c>
      <c r="CH63" s="68" t="str">
        <f t="shared" si="3"/>
        <v/>
      </c>
      <c r="CI63" s="68" t="str">
        <f t="shared" si="4"/>
        <v/>
      </c>
      <c r="CJ63" s="68" t="str">
        <f t="shared" si="5"/>
        <v/>
      </c>
      <c r="CK63" s="68" t="str">
        <f t="shared" si="6"/>
        <v/>
      </c>
      <c r="CL63" s="68" t="str">
        <f t="shared" si="7"/>
        <v/>
      </c>
      <c r="CM63" s="68" t="str">
        <f t="shared" si="8"/>
        <v/>
      </c>
      <c r="CN63" s="68" t="str">
        <f t="shared" si="9"/>
        <v/>
      </c>
      <c r="CO63" s="68" t="str">
        <f t="shared" si="10"/>
        <v/>
      </c>
      <c r="CP63" s="65" t="str">
        <f t="shared" si="11"/>
        <v/>
      </c>
      <c r="CQ63" s="68" t="str">
        <f t="shared" si="12"/>
        <v/>
      </c>
      <c r="CR63" s="68" t="e">
        <f>IF(TRIM(MID(SUBSTITUTE($CP63," ",REPT(" ",99)),COLUMN(#REF!)*99-98,99))="","",DATEVALUE(TRIM(MID(SUBSTITUTE($CP63," ",REPT(" ",99)),COLUMN(#REF!)*99-98,99))))</f>
        <v>#REF!</v>
      </c>
      <c r="CS63" s="68" t="str">
        <f t="shared" si="13"/>
        <v/>
      </c>
      <c r="CT63" s="68" t="str">
        <f t="shared" si="14"/>
        <v/>
      </c>
      <c r="CU63" s="68" t="str">
        <f t="shared" si="15"/>
        <v/>
      </c>
      <c r="CV63" s="68" t="str">
        <f t="shared" si="16"/>
        <v/>
      </c>
      <c r="CW63" s="68" t="str">
        <f t="shared" si="17"/>
        <v/>
      </c>
      <c r="CX63" s="68" t="str">
        <f t="shared" si="18"/>
        <v/>
      </c>
      <c r="CY63" s="68" t="str">
        <f t="shared" si="19"/>
        <v/>
      </c>
      <c r="CZ63" s="68" t="str">
        <f t="shared" si="20"/>
        <v/>
      </c>
    </row>
    <row r="64" spans="1:104" s="14" customFormat="1" ht="60" x14ac:dyDescent="0.25">
      <c r="A64" s="27">
        <v>62</v>
      </c>
      <c r="B64" s="65" t="s">
        <v>2279</v>
      </c>
      <c r="C64" s="65" t="s">
        <v>125</v>
      </c>
      <c r="D64" s="66"/>
      <c r="E64" s="67" t="s">
        <v>625</v>
      </c>
      <c r="F64" s="68">
        <v>39905</v>
      </c>
      <c r="G64" s="65" t="s">
        <v>626</v>
      </c>
      <c r="H64" s="65" t="s">
        <v>627</v>
      </c>
      <c r="I64" s="65">
        <v>10135</v>
      </c>
      <c r="J64" s="68">
        <v>39905</v>
      </c>
      <c r="K64" s="65" t="s">
        <v>628</v>
      </c>
      <c r="L64" s="65" t="s">
        <v>186</v>
      </c>
      <c r="M64" s="65" t="s">
        <v>629</v>
      </c>
      <c r="N64" s="65" t="s">
        <v>188</v>
      </c>
      <c r="O64" s="65">
        <v>3650</v>
      </c>
      <c r="P64" s="65"/>
      <c r="Q64" s="65"/>
      <c r="R64" s="89"/>
      <c r="S64" s="65"/>
      <c r="T64" s="65"/>
      <c r="U64" s="65"/>
      <c r="V64" s="65"/>
      <c r="W64" s="65"/>
      <c r="X64" s="100"/>
      <c r="Y64" s="100">
        <v>10</v>
      </c>
      <c r="Z64" s="100">
        <v>3650</v>
      </c>
      <c r="AA64" s="65" t="s">
        <v>212</v>
      </c>
      <c r="AB64" s="65">
        <v>50</v>
      </c>
      <c r="AC64" s="65">
        <v>25</v>
      </c>
      <c r="AD64" s="65">
        <v>125</v>
      </c>
      <c r="AE64" s="100"/>
      <c r="AF64" s="65"/>
      <c r="AG64" s="65"/>
      <c r="AH64" s="65">
        <v>17.04</v>
      </c>
      <c r="AI64" s="65"/>
      <c r="AJ64" s="65"/>
      <c r="AK64" s="65"/>
      <c r="AL64" s="69" t="s">
        <v>630</v>
      </c>
      <c r="AM64" s="69" t="s">
        <v>631</v>
      </c>
      <c r="AN64" s="65" t="s">
        <v>540</v>
      </c>
      <c r="AO64" s="65"/>
      <c r="AP64" s="65"/>
      <c r="AQ64" s="65"/>
      <c r="AT64" s="65" t="s">
        <v>571</v>
      </c>
      <c r="AU64" s="65" t="str">
        <f t="shared" si="0"/>
        <v>Действащо</v>
      </c>
      <c r="CE64" s="65" t="str">
        <f t="shared" si="1"/>
        <v/>
      </c>
      <c r="CF64" s="68" t="str">
        <f t="shared" si="2"/>
        <v/>
      </c>
      <c r="CG64" s="68" t="e">
        <f>IF(TRIM(MID(SUBSTITUTE($CE64," ",REPT(" ",99)),COLUMN(#REF!)*99-98,99))="","",DATEVALUE(TRIM(MID(SUBSTITUTE($CE64," ",REPT(" ",99)),COLUMN(#REF!)*99-98,99))))</f>
        <v>#REF!</v>
      </c>
      <c r="CH64" s="68" t="str">
        <f t="shared" si="3"/>
        <v/>
      </c>
      <c r="CI64" s="68" t="str">
        <f t="shared" si="4"/>
        <v/>
      </c>
      <c r="CJ64" s="68" t="str">
        <f t="shared" si="5"/>
        <v/>
      </c>
      <c r="CK64" s="68" t="str">
        <f t="shared" si="6"/>
        <v/>
      </c>
      <c r="CL64" s="68" t="str">
        <f t="shared" si="7"/>
        <v/>
      </c>
      <c r="CM64" s="68" t="str">
        <f t="shared" si="8"/>
        <v/>
      </c>
      <c r="CN64" s="68" t="str">
        <f t="shared" si="9"/>
        <v/>
      </c>
      <c r="CO64" s="68" t="str">
        <f t="shared" si="10"/>
        <v/>
      </c>
      <c r="CP64" s="65" t="str">
        <f t="shared" si="11"/>
        <v/>
      </c>
      <c r="CQ64" s="68" t="str">
        <f t="shared" si="12"/>
        <v/>
      </c>
      <c r="CR64" s="68" t="e">
        <f>IF(TRIM(MID(SUBSTITUTE($CP64," ",REPT(" ",99)),COLUMN(#REF!)*99-98,99))="","",DATEVALUE(TRIM(MID(SUBSTITUTE($CP64," ",REPT(" ",99)),COLUMN(#REF!)*99-98,99))))</f>
        <v>#REF!</v>
      </c>
      <c r="CS64" s="68" t="str">
        <f t="shared" si="13"/>
        <v/>
      </c>
      <c r="CT64" s="68" t="str">
        <f t="shared" si="14"/>
        <v/>
      </c>
      <c r="CU64" s="68" t="str">
        <f t="shared" si="15"/>
        <v/>
      </c>
      <c r="CV64" s="68" t="str">
        <f t="shared" si="16"/>
        <v/>
      </c>
      <c r="CW64" s="68" t="str">
        <f t="shared" si="17"/>
        <v/>
      </c>
      <c r="CX64" s="68" t="str">
        <f t="shared" si="18"/>
        <v/>
      </c>
      <c r="CY64" s="68" t="str">
        <f t="shared" si="19"/>
        <v/>
      </c>
      <c r="CZ64" s="68" t="str">
        <f t="shared" si="20"/>
        <v/>
      </c>
    </row>
    <row r="65" spans="1:104" s="6" customFormat="1" ht="105" x14ac:dyDescent="0.25">
      <c r="A65" s="27">
        <v>63</v>
      </c>
      <c r="B65" s="49" t="s">
        <v>170</v>
      </c>
      <c r="C65" s="49" t="s">
        <v>171</v>
      </c>
      <c r="D65" s="50">
        <v>590540</v>
      </c>
      <c r="E65" s="29" t="s">
        <v>632</v>
      </c>
      <c r="F65" s="30">
        <v>39913</v>
      </c>
      <c r="G65" s="27" t="s">
        <v>633</v>
      </c>
      <c r="H65" s="27" t="s">
        <v>634</v>
      </c>
      <c r="I65" s="27">
        <v>47528</v>
      </c>
      <c r="J65" s="30" t="s">
        <v>635</v>
      </c>
      <c r="K65" s="27" t="s">
        <v>636</v>
      </c>
      <c r="L65" s="27" t="s">
        <v>637</v>
      </c>
      <c r="M65" s="27" t="s">
        <v>638</v>
      </c>
      <c r="N65" s="27" t="s">
        <v>142</v>
      </c>
      <c r="O65" s="27">
        <v>54750</v>
      </c>
      <c r="P65" s="27"/>
      <c r="Q65" s="27"/>
      <c r="R65" s="1">
        <v>1464</v>
      </c>
      <c r="S65" s="30">
        <v>41926</v>
      </c>
      <c r="T65" s="27"/>
      <c r="U65" s="27"/>
      <c r="V65" s="27"/>
      <c r="W65" s="27"/>
      <c r="X65" s="75">
        <v>8</v>
      </c>
      <c r="Y65" s="75">
        <v>150</v>
      </c>
      <c r="Z65" s="75">
        <v>54750</v>
      </c>
      <c r="AA65" s="27" t="s">
        <v>212</v>
      </c>
      <c r="AB65" s="27">
        <v>50</v>
      </c>
      <c r="AC65" s="27">
        <v>25</v>
      </c>
      <c r="AD65" s="27">
        <v>125</v>
      </c>
      <c r="AE65" s="75"/>
      <c r="AF65" s="27"/>
      <c r="AG65" s="27"/>
      <c r="AH65" s="27"/>
      <c r="AI65" s="27"/>
      <c r="AJ65" s="27"/>
      <c r="AK65" s="27"/>
      <c r="AL65" s="5" t="s">
        <v>639</v>
      </c>
      <c r="AM65" s="5" t="s">
        <v>640</v>
      </c>
      <c r="AN65" s="27" t="s">
        <v>540</v>
      </c>
      <c r="AO65" s="27"/>
      <c r="AP65" s="27"/>
      <c r="AQ65" s="27"/>
      <c r="AT65" s="27" t="str">
        <f t="shared" ca="1" si="21"/>
        <v>Действащо</v>
      </c>
      <c r="AU65" s="27" t="str">
        <f t="shared" si="0"/>
        <v>Действащо</v>
      </c>
      <c r="CE65" s="27" t="str">
        <f t="shared" si="1"/>
        <v/>
      </c>
      <c r="CF65" s="30" t="str">
        <f t="shared" si="2"/>
        <v/>
      </c>
      <c r="CG65" s="30" t="e">
        <f>IF(TRIM(MID(SUBSTITUTE($CE65," ",REPT(" ",99)),COLUMN(#REF!)*99-98,99))="","",DATEVALUE(TRIM(MID(SUBSTITUTE($CE65," ",REPT(" ",99)),COLUMN(#REF!)*99-98,99))))</f>
        <v>#REF!</v>
      </c>
      <c r="CH65" s="30" t="str">
        <f t="shared" si="3"/>
        <v/>
      </c>
      <c r="CI65" s="30" t="str">
        <f t="shared" si="4"/>
        <v/>
      </c>
      <c r="CJ65" s="30" t="str">
        <f t="shared" si="5"/>
        <v/>
      </c>
      <c r="CK65" s="30" t="str">
        <f t="shared" si="6"/>
        <v/>
      </c>
      <c r="CL65" s="30" t="str">
        <f t="shared" si="7"/>
        <v/>
      </c>
      <c r="CM65" s="30" t="str">
        <f t="shared" si="8"/>
        <v/>
      </c>
      <c r="CN65" s="30" t="str">
        <f t="shared" si="9"/>
        <v/>
      </c>
      <c r="CO65" s="30" t="str">
        <f t="shared" si="10"/>
        <v/>
      </c>
      <c r="CP65" s="27" t="str">
        <f t="shared" si="11"/>
        <v>14.10.2014</v>
      </c>
      <c r="CQ65" s="30">
        <f t="shared" si="12"/>
        <v>41926</v>
      </c>
      <c r="CR65" s="30" t="e">
        <f>IF(TRIM(MID(SUBSTITUTE($CP65," ",REPT(" ",99)),COLUMN(#REF!)*99-98,99))="","",DATEVALUE(TRIM(MID(SUBSTITUTE($CP65," ",REPT(" ",99)),COLUMN(#REF!)*99-98,99))))</f>
        <v>#REF!</v>
      </c>
      <c r="CS65" s="30" t="str">
        <f t="shared" si="13"/>
        <v/>
      </c>
      <c r="CT65" s="30" t="str">
        <f t="shared" si="14"/>
        <v/>
      </c>
      <c r="CU65" s="30" t="str">
        <f t="shared" si="15"/>
        <v/>
      </c>
      <c r="CV65" s="30" t="str">
        <f t="shared" si="16"/>
        <v/>
      </c>
      <c r="CW65" s="30" t="str">
        <f t="shared" si="17"/>
        <v/>
      </c>
      <c r="CX65" s="30" t="str">
        <f t="shared" si="18"/>
        <v/>
      </c>
      <c r="CY65" s="30" t="str">
        <f t="shared" si="19"/>
        <v/>
      </c>
      <c r="CZ65" s="30" t="str">
        <f t="shared" si="20"/>
        <v/>
      </c>
    </row>
    <row r="66" spans="1:104" s="14" customFormat="1" ht="60" x14ac:dyDescent="0.25">
      <c r="A66" s="27">
        <v>64</v>
      </c>
      <c r="B66" s="65" t="s">
        <v>641</v>
      </c>
      <c r="C66" s="65" t="s">
        <v>642</v>
      </c>
      <c r="D66" s="66">
        <v>931422</v>
      </c>
      <c r="E66" s="67" t="s">
        <v>643</v>
      </c>
      <c r="F66" s="68">
        <v>39917</v>
      </c>
      <c r="G66" s="65" t="s">
        <v>644</v>
      </c>
      <c r="H66" s="65" t="s">
        <v>645</v>
      </c>
      <c r="I66" s="65">
        <v>72401</v>
      </c>
      <c r="J66" s="68">
        <v>39935</v>
      </c>
      <c r="K66" s="65" t="s">
        <v>566</v>
      </c>
      <c r="L66" s="65" t="s">
        <v>646</v>
      </c>
      <c r="M66" s="65" t="s">
        <v>622</v>
      </c>
      <c r="N66" s="65" t="s">
        <v>130</v>
      </c>
      <c r="O66" s="65">
        <v>150964</v>
      </c>
      <c r="P66" s="65"/>
      <c r="Q66" s="65"/>
      <c r="R66" s="89"/>
      <c r="S66" s="65"/>
      <c r="T66" s="65"/>
      <c r="U66" s="65"/>
      <c r="V66" s="65"/>
      <c r="W66" s="65"/>
      <c r="X66" s="100">
        <v>51.48</v>
      </c>
      <c r="Y66" s="100">
        <v>413.6</v>
      </c>
      <c r="Z66" s="100">
        <v>150964</v>
      </c>
      <c r="AA66" s="65" t="s">
        <v>212</v>
      </c>
      <c r="AB66" s="65">
        <v>50</v>
      </c>
      <c r="AC66" s="65">
        <v>15</v>
      </c>
      <c r="AD66" s="65">
        <v>70</v>
      </c>
      <c r="AE66" s="100">
        <v>2</v>
      </c>
      <c r="AF66" s="65">
        <v>0.04</v>
      </c>
      <c r="AG66" s="65">
        <v>10</v>
      </c>
      <c r="AH66" s="65"/>
      <c r="AI66" s="65">
        <v>2</v>
      </c>
      <c r="AJ66" s="65"/>
      <c r="AK66" s="65"/>
      <c r="AL66" s="69" t="s">
        <v>647</v>
      </c>
      <c r="AM66" s="69" t="s">
        <v>648</v>
      </c>
      <c r="AN66" s="65" t="s">
        <v>540</v>
      </c>
      <c r="AO66" s="65"/>
      <c r="AP66" s="65"/>
      <c r="AQ66" s="65"/>
      <c r="AT66" s="65" t="s">
        <v>571</v>
      </c>
      <c r="AU66" s="65" t="str">
        <f t="shared" ref="AU66:AU129" si="22">IF(OR(ISBLANK(F66),F66&gt;AU$1),"",IF(AND(NOT(ISBLANK(W66)),W66&lt;AU$1),"Отнето",IF(AND(NOT(ISBLANK(U66)),U66&lt;AU$1),"Прекратено",IF(K66&lt;AU$1,"Изтекло","Действащо"))))</f>
        <v>Действащо</v>
      </c>
      <c r="CE66" s="65" t="str">
        <f t="shared" ref="CE66:CE129" si="23">TRIM(TEXT(SUBSTITUTE(Q66,CHAR(10)," "),"dd.mm.yyyy"))</f>
        <v/>
      </c>
      <c r="CF66" s="68" t="str">
        <f t="shared" si="2"/>
        <v/>
      </c>
      <c r="CG66" s="68" t="e">
        <f>IF(TRIM(MID(SUBSTITUTE($CE66," ",REPT(" ",99)),COLUMN(#REF!)*99-98,99))="","",DATEVALUE(TRIM(MID(SUBSTITUTE($CE66," ",REPT(" ",99)),COLUMN(#REF!)*99-98,99))))</f>
        <v>#REF!</v>
      </c>
      <c r="CH66" s="68" t="str">
        <f t="shared" ref="CH66:CH129" si="24">IF(TRIM(MID(SUBSTITUTE($CE66," ",REPT(" ",99)),COLUMN(B66)*99-98,99))="","",DATEVALUE(TRIM(MID(SUBSTITUTE($CE66," ",REPT(" ",99)),COLUMN(B66)*99-98,99))))</f>
        <v/>
      </c>
      <c r="CI66" s="68" t="str">
        <f t="shared" ref="CI66:CI129" si="25">IF(TRIM(MID(SUBSTITUTE($CE66," ",REPT(" ",99)),COLUMN(C66)*99-98,99))="","",DATEVALUE(TRIM(MID(SUBSTITUTE($CE66," ",REPT(" ",99)),COLUMN(C66)*99-98,99))))</f>
        <v/>
      </c>
      <c r="CJ66" s="68" t="str">
        <f t="shared" ref="CJ66:CJ129" si="26">IF(TRIM(MID(SUBSTITUTE($CE66," ",REPT(" ",99)),COLUMN(D66)*99-98,99))="","",DATEVALUE(TRIM(MID(SUBSTITUTE($CE66," ",REPT(" ",99)),COLUMN(D66)*99-98,99))))</f>
        <v/>
      </c>
      <c r="CK66" s="68" t="str">
        <f t="shared" ref="CK66:CK129" si="27">IF(TRIM(MID(SUBSTITUTE($CE66," ",REPT(" ",99)),COLUMN(E66)*99-98,99))="","",DATEVALUE(TRIM(MID(SUBSTITUTE($CE66," ",REPT(" ",99)),COLUMN(E66)*99-98,99))))</f>
        <v/>
      </c>
      <c r="CL66" s="68" t="str">
        <f t="shared" ref="CL66:CL129" si="28">IF(TRIM(MID(SUBSTITUTE($CE66," ",REPT(" ",99)),COLUMN(F66)*99-98,99))="","",DATEVALUE(TRIM(MID(SUBSTITUTE($CE66," ",REPT(" ",99)),COLUMN(F66)*99-98,99))))</f>
        <v/>
      </c>
      <c r="CM66" s="68" t="str">
        <f t="shared" ref="CM66:CM129" si="29">IF(TRIM(MID(SUBSTITUTE($CE66," ",REPT(" ",99)),COLUMN(G66)*99-98,99))="","",DATEVALUE(TRIM(MID(SUBSTITUTE($CE66," ",REPT(" ",99)),COLUMN(G66)*99-98,99))))</f>
        <v/>
      </c>
      <c r="CN66" s="68" t="str">
        <f t="shared" ref="CN66:CN129" si="30">IF(TRIM(MID(SUBSTITUTE($CE66," ",REPT(" ",99)),COLUMN(H66)*99-98,99))="","",DATEVALUE(TRIM(MID(SUBSTITUTE($CE66," ",REPT(" ",99)),COLUMN(H66)*99-98,99))))</f>
        <v/>
      </c>
      <c r="CO66" s="68" t="str">
        <f t="shared" ref="CO66:CO129" si="31">IF(TRIM(MID(SUBSTITUTE($CE66," ",REPT(" ",99)),COLUMN(I66)*99-98,99))="","",DATEVALUE(TRIM(MID(SUBSTITUTE($CE66," ",REPT(" ",99)),COLUMN(I66)*99-98,99))))</f>
        <v/>
      </c>
      <c r="CP66" s="65" t="str">
        <f t="shared" ref="CP66:CP129" si="32">TRIM(TEXT(SUBSTITUTE(S66,CHAR(10)," "),"dd.mm.yyyy"))</f>
        <v/>
      </c>
      <c r="CQ66" s="68" t="str">
        <f t="shared" si="12"/>
        <v/>
      </c>
      <c r="CR66" s="68" t="e">
        <f>IF(TRIM(MID(SUBSTITUTE($CP66," ",REPT(" ",99)),COLUMN(#REF!)*99-98,99))="","",DATEVALUE(TRIM(MID(SUBSTITUTE($CP66," ",REPT(" ",99)),COLUMN(#REF!)*99-98,99))))</f>
        <v>#REF!</v>
      </c>
      <c r="CS66" s="68" t="str">
        <f t="shared" ref="CS66:CS129" si="33">IF(TRIM(MID(SUBSTITUTE($CP66," ",REPT(" ",99)),COLUMN(B66)*99-98,99))="","",DATEVALUE(TRIM(MID(SUBSTITUTE($CP66," ",REPT(" ",99)),COLUMN(B66)*99-98,99))))</f>
        <v/>
      </c>
      <c r="CT66" s="68" t="str">
        <f t="shared" ref="CT66:CT129" si="34">IF(TRIM(MID(SUBSTITUTE($CP66," ",REPT(" ",99)),COLUMN(C66)*99-98,99))="","",DATEVALUE(TRIM(MID(SUBSTITUTE($CP66," ",REPT(" ",99)),COLUMN(C66)*99-98,99))))</f>
        <v/>
      </c>
      <c r="CU66" s="68" t="str">
        <f t="shared" ref="CU66:CU129" si="35">IF(TRIM(MID(SUBSTITUTE($CP66," ",REPT(" ",99)),COLUMN(D66)*99-98,99))="","",DATEVALUE(TRIM(MID(SUBSTITUTE($CP66," ",REPT(" ",99)),COLUMN(D66)*99-98,99))))</f>
        <v/>
      </c>
      <c r="CV66" s="68" t="str">
        <f t="shared" ref="CV66:CV129" si="36">IF(TRIM(MID(SUBSTITUTE($CP66," ",REPT(" ",99)),COLUMN(E66)*99-98,99))="","",DATEVALUE(TRIM(MID(SUBSTITUTE($CP66," ",REPT(" ",99)),COLUMN(E66)*99-98,99))))</f>
        <v/>
      </c>
      <c r="CW66" s="68" t="str">
        <f t="shared" ref="CW66:CW129" si="37">IF(TRIM(MID(SUBSTITUTE($CP66," ",REPT(" ",99)),COLUMN(F66)*99-98,99))="","",DATEVALUE(TRIM(MID(SUBSTITUTE($CP66," ",REPT(" ",99)),COLUMN(F66)*99-98,99))))</f>
        <v/>
      </c>
      <c r="CX66" s="68" t="str">
        <f t="shared" ref="CX66:CX129" si="38">IF(TRIM(MID(SUBSTITUTE($CP66," ",REPT(" ",99)),COLUMN(G66)*99-98,99))="","",DATEVALUE(TRIM(MID(SUBSTITUTE($CP66," ",REPT(" ",99)),COLUMN(G66)*99-98,99))))</f>
        <v/>
      </c>
      <c r="CY66" s="68" t="str">
        <f t="shared" ref="CY66:CY129" si="39">IF(TRIM(MID(SUBSTITUTE($CP66," ",REPT(" ",99)),COLUMN(H66)*99-98,99))="","",DATEVALUE(TRIM(MID(SUBSTITUTE($CP66," ",REPT(" ",99)),COLUMN(H66)*99-98,99))))</f>
        <v/>
      </c>
      <c r="CZ66" s="68" t="str">
        <f t="shared" ref="CZ66:CZ129" si="40">IF(TRIM(MID(SUBSTITUTE($CP66," ",REPT(" ",99)),COLUMN(I66)*99-98,99))="","",DATEVALUE(TRIM(MID(SUBSTITUTE($CP66," ",REPT(" ",99)),COLUMN(I66)*99-98,99))))</f>
        <v/>
      </c>
    </row>
    <row r="67" spans="1:104" s="14" customFormat="1" ht="60" x14ac:dyDescent="0.25">
      <c r="A67" s="27">
        <v>65</v>
      </c>
      <c r="B67" s="65" t="s">
        <v>649</v>
      </c>
      <c r="C67" s="65" t="s">
        <v>650</v>
      </c>
      <c r="D67" s="66">
        <v>931415</v>
      </c>
      <c r="E67" s="67" t="s">
        <v>651</v>
      </c>
      <c r="F67" s="68">
        <v>39924</v>
      </c>
      <c r="G67" s="65" t="s">
        <v>652</v>
      </c>
      <c r="H67" s="65" t="s">
        <v>653</v>
      </c>
      <c r="I67" s="65">
        <v>7692</v>
      </c>
      <c r="J67" s="68">
        <v>39941</v>
      </c>
      <c r="K67" s="65" t="s">
        <v>566</v>
      </c>
      <c r="L67" s="65" t="s">
        <v>654</v>
      </c>
      <c r="M67" s="65" t="s">
        <v>655</v>
      </c>
      <c r="N67" s="65" t="s">
        <v>142</v>
      </c>
      <c r="O67" s="65">
        <v>113333</v>
      </c>
      <c r="P67" s="65"/>
      <c r="Q67" s="65"/>
      <c r="R67" s="89"/>
      <c r="S67" s="65"/>
      <c r="T67" s="65"/>
      <c r="U67" s="65"/>
      <c r="V67" s="65"/>
      <c r="W67" s="65"/>
      <c r="X67" s="100">
        <v>37.44</v>
      </c>
      <c r="Y67" s="100">
        <v>310.5</v>
      </c>
      <c r="Z67" s="100">
        <v>113333</v>
      </c>
      <c r="AA67" s="65" t="s">
        <v>212</v>
      </c>
      <c r="AB67" s="65">
        <v>50</v>
      </c>
      <c r="AC67" s="65">
        <v>25</v>
      </c>
      <c r="AD67" s="65">
        <v>125</v>
      </c>
      <c r="AE67" s="100">
        <v>2</v>
      </c>
      <c r="AF67" s="65">
        <v>0.04</v>
      </c>
      <c r="AG67" s="65">
        <v>10</v>
      </c>
      <c r="AH67" s="65"/>
      <c r="AI67" s="65">
        <v>2</v>
      </c>
      <c r="AJ67" s="65">
        <v>0.3</v>
      </c>
      <c r="AK67" s="65"/>
      <c r="AL67" s="69" t="s">
        <v>656</v>
      </c>
      <c r="AM67" s="69" t="s">
        <v>657</v>
      </c>
      <c r="AN67" s="65" t="s">
        <v>540</v>
      </c>
      <c r="AO67" s="65"/>
      <c r="AP67" s="65"/>
      <c r="AQ67" s="65"/>
      <c r="AT67" s="65" t="s">
        <v>571</v>
      </c>
      <c r="AU67" s="65" t="str">
        <f t="shared" si="22"/>
        <v>Действащо</v>
      </c>
      <c r="CE67" s="65" t="str">
        <f t="shared" si="23"/>
        <v/>
      </c>
      <c r="CF67" s="68" t="str">
        <f t="shared" si="2"/>
        <v/>
      </c>
      <c r="CG67" s="68" t="e">
        <f>IF(TRIM(MID(SUBSTITUTE($CE67," ",REPT(" ",99)),COLUMN(#REF!)*99-98,99))="","",DATEVALUE(TRIM(MID(SUBSTITUTE($CE67," ",REPT(" ",99)),COLUMN(#REF!)*99-98,99))))</f>
        <v>#REF!</v>
      </c>
      <c r="CH67" s="68" t="str">
        <f t="shared" si="24"/>
        <v/>
      </c>
      <c r="CI67" s="68" t="str">
        <f t="shared" si="25"/>
        <v/>
      </c>
      <c r="CJ67" s="68" t="str">
        <f t="shared" si="26"/>
        <v/>
      </c>
      <c r="CK67" s="68" t="str">
        <f t="shared" si="27"/>
        <v/>
      </c>
      <c r="CL67" s="68" t="str">
        <f t="shared" si="28"/>
        <v/>
      </c>
      <c r="CM67" s="68" t="str">
        <f t="shared" si="29"/>
        <v/>
      </c>
      <c r="CN67" s="68" t="str">
        <f t="shared" si="30"/>
        <v/>
      </c>
      <c r="CO67" s="68" t="str">
        <f t="shared" si="31"/>
        <v/>
      </c>
      <c r="CP67" s="65" t="str">
        <f t="shared" si="32"/>
        <v/>
      </c>
      <c r="CQ67" s="68" t="str">
        <f t="shared" si="12"/>
        <v/>
      </c>
      <c r="CR67" s="68" t="e">
        <f>IF(TRIM(MID(SUBSTITUTE($CP67," ",REPT(" ",99)),COLUMN(#REF!)*99-98,99))="","",DATEVALUE(TRIM(MID(SUBSTITUTE($CP67," ",REPT(" ",99)),COLUMN(#REF!)*99-98,99))))</f>
        <v>#REF!</v>
      </c>
      <c r="CS67" s="68" t="str">
        <f t="shared" si="33"/>
        <v/>
      </c>
      <c r="CT67" s="68" t="str">
        <f t="shared" si="34"/>
        <v/>
      </c>
      <c r="CU67" s="68" t="str">
        <f t="shared" si="35"/>
        <v/>
      </c>
      <c r="CV67" s="68" t="str">
        <f t="shared" si="36"/>
        <v/>
      </c>
      <c r="CW67" s="68" t="str">
        <f t="shared" si="37"/>
        <v/>
      </c>
      <c r="CX67" s="68" t="str">
        <f t="shared" si="38"/>
        <v/>
      </c>
      <c r="CY67" s="68" t="str">
        <f t="shared" si="39"/>
        <v/>
      </c>
      <c r="CZ67" s="68" t="str">
        <f t="shared" si="40"/>
        <v/>
      </c>
    </row>
    <row r="68" spans="1:104" s="14" customFormat="1" ht="60" x14ac:dyDescent="0.25">
      <c r="A68" s="27">
        <v>66</v>
      </c>
      <c r="B68" s="65" t="s">
        <v>649</v>
      </c>
      <c r="C68" s="65" t="s">
        <v>650</v>
      </c>
      <c r="D68" s="66">
        <v>931415</v>
      </c>
      <c r="E68" s="67" t="s">
        <v>658</v>
      </c>
      <c r="F68" s="68">
        <v>39924</v>
      </c>
      <c r="G68" s="65" t="s">
        <v>659</v>
      </c>
      <c r="H68" s="65" t="s">
        <v>650</v>
      </c>
      <c r="I68" s="65">
        <v>12766</v>
      </c>
      <c r="J68" s="68">
        <v>39940</v>
      </c>
      <c r="K68" s="65" t="s">
        <v>566</v>
      </c>
      <c r="L68" s="65" t="s">
        <v>660</v>
      </c>
      <c r="M68" s="65" t="s">
        <v>661</v>
      </c>
      <c r="N68" s="65" t="s">
        <v>142</v>
      </c>
      <c r="O68" s="65">
        <v>256230</v>
      </c>
      <c r="P68" s="65"/>
      <c r="Q68" s="65"/>
      <c r="R68" s="89"/>
      <c r="S68" s="65"/>
      <c r="T68" s="65"/>
      <c r="U68" s="65"/>
      <c r="V68" s="65"/>
      <c r="W68" s="65"/>
      <c r="X68" s="100">
        <v>59.04</v>
      </c>
      <c r="Y68" s="100">
        <v>702</v>
      </c>
      <c r="Z68" s="100">
        <v>256230</v>
      </c>
      <c r="AA68" s="65" t="s">
        <v>212</v>
      </c>
      <c r="AB68" s="65">
        <v>35</v>
      </c>
      <c r="AC68" s="65">
        <v>25</v>
      </c>
      <c r="AD68" s="65">
        <v>125</v>
      </c>
      <c r="AE68" s="100"/>
      <c r="AF68" s="65"/>
      <c r="AG68" s="65"/>
      <c r="AH68" s="65">
        <v>15</v>
      </c>
      <c r="AI68" s="65">
        <v>2</v>
      </c>
      <c r="AJ68" s="65">
        <v>0.3</v>
      </c>
      <c r="AK68" s="65" t="s">
        <v>579</v>
      </c>
      <c r="AL68" s="69" t="s">
        <v>662</v>
      </c>
      <c r="AM68" s="69" t="s">
        <v>663</v>
      </c>
      <c r="AN68" s="65" t="s">
        <v>540</v>
      </c>
      <c r="AO68" s="65"/>
      <c r="AP68" s="65"/>
      <c r="AQ68" s="65"/>
      <c r="AT68" s="65" t="s">
        <v>571</v>
      </c>
      <c r="AU68" s="65" t="str">
        <f t="shared" si="22"/>
        <v>Действащо</v>
      </c>
      <c r="CE68" s="65" t="str">
        <f t="shared" si="23"/>
        <v/>
      </c>
      <c r="CF68" s="68" t="str">
        <f t="shared" ref="CF68:CF131" si="41">IF(TRIM(MID(SUBSTITUTE($CE68," ",REPT(" ",99)),COLUMN(A68)*99-98,99))="","",DATEVALUE(TRIM(MID(SUBSTITUTE($CE68," ",REPT(" ",99)),COLUMN(A68)*99-98,99))))</f>
        <v/>
      </c>
      <c r="CG68" s="68" t="e">
        <f>IF(TRIM(MID(SUBSTITUTE($CE68," ",REPT(" ",99)),COLUMN(#REF!)*99-98,99))="","",DATEVALUE(TRIM(MID(SUBSTITUTE($CE68," ",REPT(" ",99)),COLUMN(#REF!)*99-98,99))))</f>
        <v>#REF!</v>
      </c>
      <c r="CH68" s="68" t="str">
        <f t="shared" si="24"/>
        <v/>
      </c>
      <c r="CI68" s="68" t="str">
        <f t="shared" si="25"/>
        <v/>
      </c>
      <c r="CJ68" s="68" t="str">
        <f t="shared" si="26"/>
        <v/>
      </c>
      <c r="CK68" s="68" t="str">
        <f t="shared" si="27"/>
        <v/>
      </c>
      <c r="CL68" s="68" t="str">
        <f t="shared" si="28"/>
        <v/>
      </c>
      <c r="CM68" s="68" t="str">
        <f t="shared" si="29"/>
        <v/>
      </c>
      <c r="CN68" s="68" t="str">
        <f t="shared" si="30"/>
        <v/>
      </c>
      <c r="CO68" s="68" t="str">
        <f t="shared" si="31"/>
        <v/>
      </c>
      <c r="CP68" s="65" t="str">
        <f t="shared" si="32"/>
        <v/>
      </c>
      <c r="CQ68" s="68" t="str">
        <f t="shared" ref="CQ68:CQ131" si="42">IF(TRIM(MID(SUBSTITUTE($CP68," ",REPT(" ",99)),COLUMN(A68)*99-98,99))="","",DATEVALUE(TRIM(MID(SUBSTITUTE($CP68," ",REPT(" ",99)),COLUMN(A68)*99-98,99))))</f>
        <v/>
      </c>
      <c r="CR68" s="68" t="e">
        <f>IF(TRIM(MID(SUBSTITUTE($CP68," ",REPT(" ",99)),COLUMN(#REF!)*99-98,99))="","",DATEVALUE(TRIM(MID(SUBSTITUTE($CP68," ",REPT(" ",99)),COLUMN(#REF!)*99-98,99))))</f>
        <v>#REF!</v>
      </c>
      <c r="CS68" s="68" t="str">
        <f t="shared" si="33"/>
        <v/>
      </c>
      <c r="CT68" s="68" t="str">
        <f t="shared" si="34"/>
        <v/>
      </c>
      <c r="CU68" s="68" t="str">
        <f t="shared" si="35"/>
        <v/>
      </c>
      <c r="CV68" s="68" t="str">
        <f t="shared" si="36"/>
        <v/>
      </c>
      <c r="CW68" s="68" t="str">
        <f t="shared" si="37"/>
        <v/>
      </c>
      <c r="CX68" s="68" t="str">
        <f t="shared" si="38"/>
        <v/>
      </c>
      <c r="CY68" s="68" t="str">
        <f t="shared" si="39"/>
        <v/>
      </c>
      <c r="CZ68" s="68" t="str">
        <f t="shared" si="40"/>
        <v/>
      </c>
    </row>
    <row r="69" spans="1:104" s="17" customFormat="1" ht="30" x14ac:dyDescent="0.25">
      <c r="A69" s="74">
        <v>67</v>
      </c>
      <c r="B69" s="74" t="s">
        <v>664</v>
      </c>
      <c r="C69" s="74" t="s">
        <v>665</v>
      </c>
      <c r="D69" s="115">
        <v>102040749</v>
      </c>
      <c r="E69" s="34" t="s">
        <v>666</v>
      </c>
      <c r="F69" s="101">
        <v>39924</v>
      </c>
      <c r="G69" s="74" t="s">
        <v>667</v>
      </c>
      <c r="H69" s="74" t="s">
        <v>668</v>
      </c>
      <c r="I69" s="74">
        <v>63478</v>
      </c>
      <c r="J69" s="101">
        <v>39946</v>
      </c>
      <c r="K69" s="101">
        <v>43948</v>
      </c>
      <c r="L69" s="74" t="s">
        <v>669</v>
      </c>
      <c r="M69" s="74" t="s">
        <v>670</v>
      </c>
      <c r="N69" s="74" t="s">
        <v>106</v>
      </c>
      <c r="O69" s="74">
        <v>336</v>
      </c>
      <c r="P69" s="74"/>
      <c r="Q69" s="74"/>
      <c r="R69" s="118">
        <v>902</v>
      </c>
      <c r="S69" s="101">
        <v>40962</v>
      </c>
      <c r="T69" s="74">
        <v>37</v>
      </c>
      <c r="U69" s="101">
        <v>43942</v>
      </c>
      <c r="V69" s="101"/>
      <c r="W69" s="74"/>
      <c r="X69" s="122"/>
      <c r="Y69" s="122">
        <v>5.6</v>
      </c>
      <c r="Z69" s="122" t="s">
        <v>671</v>
      </c>
      <c r="AA69" s="74" t="s">
        <v>310</v>
      </c>
      <c r="AB69" s="74">
        <v>50</v>
      </c>
      <c r="AC69" s="74">
        <v>40</v>
      </c>
      <c r="AD69" s="74">
        <v>125</v>
      </c>
      <c r="AE69" s="122"/>
      <c r="AF69" s="74"/>
      <c r="AG69" s="74"/>
      <c r="AH69" s="74"/>
      <c r="AI69" s="74"/>
      <c r="AJ69" s="74"/>
      <c r="AK69" s="74"/>
      <c r="AL69" s="101" t="s">
        <v>672</v>
      </c>
      <c r="AM69" s="101" t="s">
        <v>673</v>
      </c>
      <c r="AN69" s="101">
        <v>39946</v>
      </c>
      <c r="AO69" s="101"/>
      <c r="AP69" s="101"/>
      <c r="AQ69" s="101"/>
      <c r="AT69" s="74" t="str">
        <f t="shared" ref="AT69:AT129" ca="1" si="43">IF(OR(ISBLANK(F69),F69&gt;AT$1),"",IF(AND(NOT(ISBLANK(W69)),W69&lt;AT$1),"Отнето",IF(AND(NOT(ISBLANK(U69)),U69&lt;AT$1),"Прекратено",IF(K69&lt;AT$1,"Изтекло","Действащо"))))</f>
        <v>Прекратено</v>
      </c>
      <c r="AU69" s="74" t="str">
        <f t="shared" si="22"/>
        <v>Действащо</v>
      </c>
      <c r="CE69" s="74" t="str">
        <f t="shared" si="23"/>
        <v/>
      </c>
      <c r="CF69" s="101" t="str">
        <f t="shared" si="41"/>
        <v/>
      </c>
      <c r="CG69" s="101" t="e">
        <f>IF(TRIM(MID(SUBSTITUTE($CE69," ",REPT(" ",99)),COLUMN(#REF!)*99-98,99))="","",DATEVALUE(TRIM(MID(SUBSTITUTE($CE69," ",REPT(" ",99)),COLUMN(#REF!)*99-98,99))))</f>
        <v>#REF!</v>
      </c>
      <c r="CH69" s="101" t="str">
        <f t="shared" si="24"/>
        <v/>
      </c>
      <c r="CI69" s="101" t="str">
        <f t="shared" si="25"/>
        <v/>
      </c>
      <c r="CJ69" s="101" t="str">
        <f t="shared" si="26"/>
        <v/>
      </c>
      <c r="CK69" s="101" t="str">
        <f t="shared" si="27"/>
        <v/>
      </c>
      <c r="CL69" s="101" t="str">
        <f t="shared" si="28"/>
        <v/>
      </c>
      <c r="CM69" s="101" t="str">
        <f t="shared" si="29"/>
        <v/>
      </c>
      <c r="CN69" s="101" t="str">
        <f t="shared" si="30"/>
        <v/>
      </c>
      <c r="CO69" s="101" t="str">
        <f t="shared" si="31"/>
        <v/>
      </c>
      <c r="CP69" s="74" t="str">
        <f t="shared" si="32"/>
        <v>23.02.2012</v>
      </c>
      <c r="CQ69" s="101">
        <f t="shared" si="42"/>
        <v>40962</v>
      </c>
      <c r="CR69" s="101" t="e">
        <f>IF(TRIM(MID(SUBSTITUTE($CP69," ",REPT(" ",99)),COLUMN(#REF!)*99-98,99))="","",DATEVALUE(TRIM(MID(SUBSTITUTE($CP69," ",REPT(" ",99)),COLUMN(#REF!)*99-98,99))))</f>
        <v>#REF!</v>
      </c>
      <c r="CS69" s="101" t="str">
        <f t="shared" si="33"/>
        <v/>
      </c>
      <c r="CT69" s="101" t="str">
        <f t="shared" si="34"/>
        <v/>
      </c>
      <c r="CU69" s="101" t="str">
        <f t="shared" si="35"/>
        <v/>
      </c>
      <c r="CV69" s="101" t="str">
        <f t="shared" si="36"/>
        <v/>
      </c>
      <c r="CW69" s="101" t="str">
        <f t="shared" si="37"/>
        <v/>
      </c>
      <c r="CX69" s="101" t="str">
        <f t="shared" si="38"/>
        <v/>
      </c>
      <c r="CY69" s="101" t="str">
        <f t="shared" si="39"/>
        <v/>
      </c>
      <c r="CZ69" s="101" t="str">
        <f t="shared" si="40"/>
        <v/>
      </c>
    </row>
    <row r="70" spans="1:104" s="6" customFormat="1" ht="105" x14ac:dyDescent="0.25">
      <c r="A70" s="27">
        <v>68</v>
      </c>
      <c r="B70" s="49" t="s">
        <v>170</v>
      </c>
      <c r="C70" s="49" t="s">
        <v>171</v>
      </c>
      <c r="D70" s="28">
        <v>590540</v>
      </c>
      <c r="E70" s="29" t="s">
        <v>674</v>
      </c>
      <c r="F70" s="30">
        <v>39924</v>
      </c>
      <c r="G70" s="27" t="s">
        <v>675</v>
      </c>
      <c r="H70" s="27" t="s">
        <v>676</v>
      </c>
      <c r="I70" s="27">
        <v>72480</v>
      </c>
      <c r="J70" s="30">
        <v>39924</v>
      </c>
      <c r="K70" s="27" t="s">
        <v>636</v>
      </c>
      <c r="L70" s="27" t="s">
        <v>677</v>
      </c>
      <c r="M70" s="27" t="s">
        <v>141</v>
      </c>
      <c r="N70" s="27" t="s">
        <v>142</v>
      </c>
      <c r="O70" s="27">
        <v>213525</v>
      </c>
      <c r="P70" s="27"/>
      <c r="Q70" s="27"/>
      <c r="R70" s="1">
        <v>1462</v>
      </c>
      <c r="S70" s="30">
        <v>41926</v>
      </c>
      <c r="T70" s="27"/>
      <c r="U70" s="27"/>
      <c r="V70" s="27"/>
      <c r="W70" s="27"/>
      <c r="X70" s="75">
        <v>64.44</v>
      </c>
      <c r="Y70" s="75">
        <v>585</v>
      </c>
      <c r="Z70" s="75">
        <v>213525</v>
      </c>
      <c r="AA70" s="27" t="s">
        <v>212</v>
      </c>
      <c r="AB70" s="27">
        <v>50</v>
      </c>
      <c r="AC70" s="27">
        <v>25</v>
      </c>
      <c r="AD70" s="27">
        <v>125</v>
      </c>
      <c r="AE70" s="75"/>
      <c r="AF70" s="27"/>
      <c r="AG70" s="27"/>
      <c r="AH70" s="27"/>
      <c r="AI70" s="27"/>
      <c r="AJ70" s="27"/>
      <c r="AK70" s="27" t="s">
        <v>678</v>
      </c>
      <c r="AL70" s="5" t="s">
        <v>679</v>
      </c>
      <c r="AM70" s="5" t="s">
        <v>680</v>
      </c>
      <c r="AN70" s="27" t="s">
        <v>540</v>
      </c>
      <c r="AO70" s="27"/>
      <c r="AP70" s="27"/>
      <c r="AQ70" s="27"/>
      <c r="AT70" s="27" t="str">
        <f t="shared" ca="1" si="43"/>
        <v>Действащо</v>
      </c>
      <c r="AU70" s="27" t="str">
        <f t="shared" si="22"/>
        <v>Действащо</v>
      </c>
      <c r="CE70" s="27" t="str">
        <f t="shared" si="23"/>
        <v/>
      </c>
      <c r="CF70" s="30" t="str">
        <f t="shared" si="41"/>
        <v/>
      </c>
      <c r="CG70" s="30" t="e">
        <f>IF(TRIM(MID(SUBSTITUTE($CE70," ",REPT(" ",99)),COLUMN(#REF!)*99-98,99))="","",DATEVALUE(TRIM(MID(SUBSTITUTE($CE70," ",REPT(" ",99)),COLUMN(#REF!)*99-98,99))))</f>
        <v>#REF!</v>
      </c>
      <c r="CH70" s="30" t="str">
        <f t="shared" si="24"/>
        <v/>
      </c>
      <c r="CI70" s="30" t="str">
        <f t="shared" si="25"/>
        <v/>
      </c>
      <c r="CJ70" s="30" t="str">
        <f t="shared" si="26"/>
        <v/>
      </c>
      <c r="CK70" s="30" t="str">
        <f t="shared" si="27"/>
        <v/>
      </c>
      <c r="CL70" s="30" t="str">
        <f t="shared" si="28"/>
        <v/>
      </c>
      <c r="CM70" s="30" t="str">
        <f t="shared" si="29"/>
        <v/>
      </c>
      <c r="CN70" s="30" t="str">
        <f t="shared" si="30"/>
        <v/>
      </c>
      <c r="CO70" s="30" t="str">
        <f t="shared" si="31"/>
        <v/>
      </c>
      <c r="CP70" s="27" t="str">
        <f t="shared" si="32"/>
        <v>14.10.2014</v>
      </c>
      <c r="CQ70" s="30">
        <f t="shared" si="42"/>
        <v>41926</v>
      </c>
      <c r="CR70" s="30" t="e">
        <f>IF(TRIM(MID(SUBSTITUTE($CP70," ",REPT(" ",99)),COLUMN(#REF!)*99-98,99))="","",DATEVALUE(TRIM(MID(SUBSTITUTE($CP70," ",REPT(" ",99)),COLUMN(#REF!)*99-98,99))))</f>
        <v>#REF!</v>
      </c>
      <c r="CS70" s="30" t="str">
        <f t="shared" si="33"/>
        <v/>
      </c>
      <c r="CT70" s="30" t="str">
        <f t="shared" si="34"/>
        <v/>
      </c>
      <c r="CU70" s="30" t="str">
        <f t="shared" si="35"/>
        <v/>
      </c>
      <c r="CV70" s="30" t="str">
        <f t="shared" si="36"/>
        <v/>
      </c>
      <c r="CW70" s="30" t="str">
        <f t="shared" si="37"/>
        <v/>
      </c>
      <c r="CX70" s="30" t="str">
        <f t="shared" si="38"/>
        <v/>
      </c>
      <c r="CY70" s="30" t="str">
        <f t="shared" si="39"/>
        <v/>
      </c>
      <c r="CZ70" s="30" t="str">
        <f t="shared" si="40"/>
        <v/>
      </c>
    </row>
    <row r="71" spans="1:104" s="6" customFormat="1" ht="45" x14ac:dyDescent="0.25">
      <c r="A71" s="27">
        <v>69</v>
      </c>
      <c r="B71" s="49" t="s">
        <v>681</v>
      </c>
      <c r="C71" s="49" t="s">
        <v>197</v>
      </c>
      <c r="D71" s="50">
        <v>127041556</v>
      </c>
      <c r="E71" s="51" t="s">
        <v>682</v>
      </c>
      <c r="F71" s="5">
        <v>39924</v>
      </c>
      <c r="G71" s="27" t="s">
        <v>683</v>
      </c>
      <c r="H71" s="27" t="s">
        <v>684</v>
      </c>
      <c r="I71" s="27">
        <v>36590</v>
      </c>
      <c r="J71" s="30">
        <v>39931</v>
      </c>
      <c r="K71" s="30">
        <v>46996</v>
      </c>
      <c r="L71" s="27" t="s">
        <v>685</v>
      </c>
      <c r="M71" s="27" t="s">
        <v>447</v>
      </c>
      <c r="N71" s="49" t="s">
        <v>130</v>
      </c>
      <c r="O71" s="27">
        <v>7700</v>
      </c>
      <c r="P71" s="27"/>
      <c r="Q71" s="27"/>
      <c r="R71" s="1" t="s">
        <v>2176</v>
      </c>
      <c r="S71" s="30" t="s">
        <v>2177</v>
      </c>
      <c r="T71" s="27"/>
      <c r="U71" s="27"/>
      <c r="V71" s="27"/>
      <c r="W71" s="27"/>
      <c r="X71" s="75"/>
      <c r="Y71" s="75">
        <v>42</v>
      </c>
      <c r="Z71" s="75">
        <v>7700</v>
      </c>
      <c r="AA71" s="27" t="s">
        <v>310</v>
      </c>
      <c r="AB71" s="27">
        <v>50</v>
      </c>
      <c r="AC71" s="27">
        <v>50</v>
      </c>
      <c r="AD71" s="27">
        <v>250</v>
      </c>
      <c r="AE71" s="75"/>
      <c r="AF71" s="27"/>
      <c r="AG71" s="27"/>
      <c r="AH71" s="27">
        <v>10</v>
      </c>
      <c r="AI71" s="27"/>
      <c r="AJ71" s="27"/>
      <c r="AK71" s="27" t="s">
        <v>686</v>
      </c>
      <c r="AL71" s="5" t="s">
        <v>687</v>
      </c>
      <c r="AM71" s="5" t="s">
        <v>688</v>
      </c>
      <c r="AN71" s="30">
        <v>39947</v>
      </c>
      <c r="AO71" s="30"/>
      <c r="AP71" s="30"/>
      <c r="AQ71" s="30"/>
      <c r="AT71" s="27" t="str">
        <f t="shared" ca="1" si="43"/>
        <v>Действащо</v>
      </c>
      <c r="AU71" s="27" t="str">
        <f t="shared" si="22"/>
        <v>Действащо</v>
      </c>
      <c r="CE71" s="27" t="str">
        <f t="shared" si="23"/>
        <v/>
      </c>
      <c r="CF71" s="30" t="str">
        <f t="shared" si="41"/>
        <v/>
      </c>
      <c r="CG71" s="30" t="e">
        <f>IF(TRIM(MID(SUBSTITUTE($CE71," ",REPT(" ",99)),COLUMN(#REF!)*99-98,99))="","",DATEVALUE(TRIM(MID(SUBSTITUTE($CE71," ",REPT(" ",99)),COLUMN(#REF!)*99-98,99))))</f>
        <v>#REF!</v>
      </c>
      <c r="CH71" s="30" t="str">
        <f t="shared" si="24"/>
        <v/>
      </c>
      <c r="CI71" s="30" t="str">
        <f t="shared" si="25"/>
        <v/>
      </c>
      <c r="CJ71" s="30" t="str">
        <f t="shared" si="26"/>
        <v/>
      </c>
      <c r="CK71" s="30" t="str">
        <f t="shared" si="27"/>
        <v/>
      </c>
      <c r="CL71" s="30" t="str">
        <f t="shared" si="28"/>
        <v/>
      </c>
      <c r="CM71" s="30" t="str">
        <f t="shared" si="29"/>
        <v/>
      </c>
      <c r="CN71" s="30" t="str">
        <f t="shared" si="30"/>
        <v/>
      </c>
      <c r="CO71" s="30" t="str">
        <f t="shared" si="31"/>
        <v/>
      </c>
      <c r="CP71" s="27" t="str">
        <f t="shared" si="32"/>
        <v>28.2.2014 23.05.2019 11.9.2024</v>
      </c>
      <c r="CQ71" s="30">
        <f t="shared" si="42"/>
        <v>41698</v>
      </c>
      <c r="CR71" s="30" t="e">
        <f>IF(TRIM(MID(SUBSTITUTE($CP71," ",REPT(" ",99)),COLUMN(#REF!)*99-98,99))="","",DATEVALUE(TRIM(MID(SUBSTITUTE($CP71," ",REPT(" ",99)),COLUMN(#REF!)*99-98,99))))</f>
        <v>#REF!</v>
      </c>
      <c r="CS71" s="30">
        <f t="shared" si="33"/>
        <v>43608</v>
      </c>
      <c r="CT71" s="30">
        <f t="shared" si="34"/>
        <v>45546</v>
      </c>
      <c r="CU71" s="30" t="str">
        <f t="shared" si="35"/>
        <v/>
      </c>
      <c r="CV71" s="30" t="str">
        <f t="shared" si="36"/>
        <v/>
      </c>
      <c r="CW71" s="30" t="str">
        <f t="shared" si="37"/>
        <v/>
      </c>
      <c r="CX71" s="30" t="str">
        <f t="shared" si="38"/>
        <v/>
      </c>
      <c r="CY71" s="30" t="str">
        <f t="shared" si="39"/>
        <v/>
      </c>
      <c r="CZ71" s="30" t="str">
        <f t="shared" si="40"/>
        <v/>
      </c>
    </row>
    <row r="72" spans="1:104" s="14" customFormat="1" ht="60" x14ac:dyDescent="0.25">
      <c r="A72" s="27">
        <v>70</v>
      </c>
      <c r="B72" s="109" t="s">
        <v>689</v>
      </c>
      <c r="C72" s="109" t="s">
        <v>690</v>
      </c>
      <c r="D72" s="110">
        <v>93684</v>
      </c>
      <c r="E72" s="67" t="s">
        <v>691</v>
      </c>
      <c r="F72" s="68">
        <v>39945</v>
      </c>
      <c r="G72" s="65" t="s">
        <v>692</v>
      </c>
      <c r="H72" s="65" t="s">
        <v>693</v>
      </c>
      <c r="I72" s="65">
        <v>2662</v>
      </c>
      <c r="J72" s="68">
        <v>39965</v>
      </c>
      <c r="K72" s="65" t="s">
        <v>694</v>
      </c>
      <c r="L72" s="65" t="s">
        <v>274</v>
      </c>
      <c r="M72" s="65" t="s">
        <v>695</v>
      </c>
      <c r="N72" s="65" t="s">
        <v>130</v>
      </c>
      <c r="O72" s="65">
        <v>54750</v>
      </c>
      <c r="P72" s="65"/>
      <c r="Q72" s="65"/>
      <c r="R72" s="89"/>
      <c r="S72" s="65"/>
      <c r="T72" s="65"/>
      <c r="U72" s="65"/>
      <c r="V72" s="65"/>
      <c r="W72" s="65"/>
      <c r="X72" s="100"/>
      <c r="Y72" s="100">
        <v>150</v>
      </c>
      <c r="Z72" s="100">
        <v>54750</v>
      </c>
      <c r="AA72" s="65" t="s">
        <v>212</v>
      </c>
      <c r="AB72" s="65">
        <v>50</v>
      </c>
      <c r="AC72" s="65">
        <v>15</v>
      </c>
      <c r="AD72" s="65">
        <v>70</v>
      </c>
      <c r="AE72" s="100"/>
      <c r="AF72" s="65"/>
      <c r="AG72" s="65"/>
      <c r="AH72" s="65"/>
      <c r="AI72" s="65"/>
      <c r="AJ72" s="65"/>
      <c r="AK72" s="65"/>
      <c r="AL72" s="69" t="s">
        <v>696</v>
      </c>
      <c r="AM72" s="69" t="s">
        <v>697</v>
      </c>
      <c r="AN72" s="65" t="s">
        <v>540</v>
      </c>
      <c r="AO72" s="65"/>
      <c r="AP72" s="65"/>
      <c r="AQ72" s="65"/>
      <c r="AT72" s="65" t="s">
        <v>571</v>
      </c>
      <c r="AU72" s="65" t="str">
        <f t="shared" si="22"/>
        <v>Действащо</v>
      </c>
      <c r="CE72" s="65" t="str">
        <f t="shared" si="23"/>
        <v/>
      </c>
      <c r="CF72" s="68" t="str">
        <f t="shared" si="41"/>
        <v/>
      </c>
      <c r="CG72" s="68" t="e">
        <f>IF(TRIM(MID(SUBSTITUTE($CE72," ",REPT(" ",99)),COLUMN(#REF!)*99-98,99))="","",DATEVALUE(TRIM(MID(SUBSTITUTE($CE72," ",REPT(" ",99)),COLUMN(#REF!)*99-98,99))))</f>
        <v>#REF!</v>
      </c>
      <c r="CH72" s="68" t="str">
        <f t="shared" si="24"/>
        <v/>
      </c>
      <c r="CI72" s="68" t="str">
        <f t="shared" si="25"/>
        <v/>
      </c>
      <c r="CJ72" s="68" t="str">
        <f t="shared" si="26"/>
        <v/>
      </c>
      <c r="CK72" s="68" t="str">
        <f t="shared" si="27"/>
        <v/>
      </c>
      <c r="CL72" s="68" t="str">
        <f t="shared" si="28"/>
        <v/>
      </c>
      <c r="CM72" s="68" t="str">
        <f t="shared" si="29"/>
        <v/>
      </c>
      <c r="CN72" s="68" t="str">
        <f t="shared" si="30"/>
        <v/>
      </c>
      <c r="CO72" s="68" t="str">
        <f t="shared" si="31"/>
        <v/>
      </c>
      <c r="CP72" s="65" t="str">
        <f t="shared" si="32"/>
        <v/>
      </c>
      <c r="CQ72" s="68" t="str">
        <f t="shared" si="42"/>
        <v/>
      </c>
      <c r="CR72" s="68" t="e">
        <f>IF(TRIM(MID(SUBSTITUTE($CP72," ",REPT(" ",99)),COLUMN(#REF!)*99-98,99))="","",DATEVALUE(TRIM(MID(SUBSTITUTE($CP72," ",REPT(" ",99)),COLUMN(#REF!)*99-98,99))))</f>
        <v>#REF!</v>
      </c>
      <c r="CS72" s="68" t="str">
        <f t="shared" si="33"/>
        <v/>
      </c>
      <c r="CT72" s="68" t="str">
        <f t="shared" si="34"/>
        <v/>
      </c>
      <c r="CU72" s="68" t="str">
        <f t="shared" si="35"/>
        <v/>
      </c>
      <c r="CV72" s="68" t="str">
        <f t="shared" si="36"/>
        <v/>
      </c>
      <c r="CW72" s="68" t="str">
        <f t="shared" si="37"/>
        <v/>
      </c>
      <c r="CX72" s="68" t="str">
        <f t="shared" si="38"/>
        <v/>
      </c>
      <c r="CY72" s="68" t="str">
        <f t="shared" si="39"/>
        <v/>
      </c>
      <c r="CZ72" s="68" t="str">
        <f t="shared" si="40"/>
        <v/>
      </c>
    </row>
    <row r="73" spans="1:104" s="14" customFormat="1" ht="60" x14ac:dyDescent="0.25">
      <c r="A73" s="27">
        <v>71</v>
      </c>
      <c r="B73" s="65" t="s">
        <v>698</v>
      </c>
      <c r="C73" s="65" t="s">
        <v>699</v>
      </c>
      <c r="D73" s="66">
        <v>852544</v>
      </c>
      <c r="E73" s="67" t="s">
        <v>700</v>
      </c>
      <c r="F73" s="68">
        <v>39948</v>
      </c>
      <c r="G73" s="65" t="s">
        <v>701</v>
      </c>
      <c r="H73" s="65" t="s">
        <v>702</v>
      </c>
      <c r="I73" s="65">
        <v>18160</v>
      </c>
      <c r="J73" s="68">
        <v>39967</v>
      </c>
      <c r="K73" s="65" t="s">
        <v>703</v>
      </c>
      <c r="L73" s="109" t="s">
        <v>704</v>
      </c>
      <c r="M73" s="65" t="s">
        <v>622</v>
      </c>
      <c r="N73" s="109" t="s">
        <v>188</v>
      </c>
      <c r="O73" s="65">
        <v>44348</v>
      </c>
      <c r="P73" s="65"/>
      <c r="Q73" s="65"/>
      <c r="R73" s="89"/>
      <c r="S73" s="65"/>
      <c r="T73" s="65"/>
      <c r="U73" s="65"/>
      <c r="V73" s="65"/>
      <c r="W73" s="65"/>
      <c r="X73" s="100">
        <v>18.920000000000002</v>
      </c>
      <c r="Y73" s="100">
        <v>121.5</v>
      </c>
      <c r="Z73" s="100">
        <v>44348</v>
      </c>
      <c r="AA73" s="65" t="s">
        <v>212</v>
      </c>
      <c r="AB73" s="65">
        <v>50</v>
      </c>
      <c r="AC73" s="65">
        <v>15</v>
      </c>
      <c r="AD73" s="65">
        <v>70</v>
      </c>
      <c r="AE73" s="100"/>
      <c r="AF73" s="65"/>
      <c r="AG73" s="65"/>
      <c r="AH73" s="65"/>
      <c r="AI73" s="65"/>
      <c r="AJ73" s="65"/>
      <c r="AK73" s="65"/>
      <c r="AL73" s="69" t="s">
        <v>705</v>
      </c>
      <c r="AM73" s="69" t="s">
        <v>706</v>
      </c>
      <c r="AN73" s="65" t="s">
        <v>540</v>
      </c>
      <c r="AO73" s="65"/>
      <c r="AP73" s="65"/>
      <c r="AQ73" s="65"/>
      <c r="AT73" s="65" t="s">
        <v>571</v>
      </c>
      <c r="AU73" s="65" t="str">
        <f t="shared" si="22"/>
        <v>Действащо</v>
      </c>
      <c r="CE73" s="65" t="str">
        <f t="shared" si="23"/>
        <v/>
      </c>
      <c r="CF73" s="68" t="str">
        <f t="shared" si="41"/>
        <v/>
      </c>
      <c r="CG73" s="68" t="e">
        <f>IF(TRIM(MID(SUBSTITUTE($CE73," ",REPT(" ",99)),COLUMN(#REF!)*99-98,99))="","",DATEVALUE(TRIM(MID(SUBSTITUTE($CE73," ",REPT(" ",99)),COLUMN(#REF!)*99-98,99))))</f>
        <v>#REF!</v>
      </c>
      <c r="CH73" s="68" t="str">
        <f t="shared" si="24"/>
        <v/>
      </c>
      <c r="CI73" s="68" t="str">
        <f t="shared" si="25"/>
        <v/>
      </c>
      <c r="CJ73" s="68" t="str">
        <f t="shared" si="26"/>
        <v/>
      </c>
      <c r="CK73" s="68" t="str">
        <f t="shared" si="27"/>
        <v/>
      </c>
      <c r="CL73" s="68" t="str">
        <f t="shared" si="28"/>
        <v/>
      </c>
      <c r="CM73" s="68" t="str">
        <f t="shared" si="29"/>
        <v/>
      </c>
      <c r="CN73" s="68" t="str">
        <f t="shared" si="30"/>
        <v/>
      </c>
      <c r="CO73" s="68" t="str">
        <f t="shared" si="31"/>
        <v/>
      </c>
      <c r="CP73" s="65" t="str">
        <f t="shared" si="32"/>
        <v/>
      </c>
      <c r="CQ73" s="68" t="str">
        <f t="shared" si="42"/>
        <v/>
      </c>
      <c r="CR73" s="68" t="e">
        <f>IF(TRIM(MID(SUBSTITUTE($CP73," ",REPT(" ",99)),COLUMN(#REF!)*99-98,99))="","",DATEVALUE(TRIM(MID(SUBSTITUTE($CP73," ",REPT(" ",99)),COLUMN(#REF!)*99-98,99))))</f>
        <v>#REF!</v>
      </c>
      <c r="CS73" s="68" t="str">
        <f t="shared" si="33"/>
        <v/>
      </c>
      <c r="CT73" s="68" t="str">
        <f t="shared" si="34"/>
        <v/>
      </c>
      <c r="CU73" s="68" t="str">
        <f t="shared" si="35"/>
        <v/>
      </c>
      <c r="CV73" s="68" t="str">
        <f t="shared" si="36"/>
        <v/>
      </c>
      <c r="CW73" s="68" t="str">
        <f t="shared" si="37"/>
        <v/>
      </c>
      <c r="CX73" s="68" t="str">
        <f t="shared" si="38"/>
        <v/>
      </c>
      <c r="CY73" s="68" t="str">
        <f t="shared" si="39"/>
        <v/>
      </c>
      <c r="CZ73" s="68" t="str">
        <f t="shared" si="40"/>
        <v/>
      </c>
    </row>
    <row r="74" spans="1:104" s="15" customFormat="1" ht="120" x14ac:dyDescent="0.25">
      <c r="A74" s="27">
        <v>72</v>
      </c>
      <c r="B74" s="49" t="s">
        <v>170</v>
      </c>
      <c r="C74" s="49" t="s">
        <v>171</v>
      </c>
      <c r="D74" s="50">
        <v>590540</v>
      </c>
      <c r="E74" s="51" t="s">
        <v>707</v>
      </c>
      <c r="F74" s="5">
        <v>39948</v>
      </c>
      <c r="G74" s="49" t="s">
        <v>708</v>
      </c>
      <c r="H74" s="49" t="s">
        <v>709</v>
      </c>
      <c r="I74" s="49">
        <v>87031</v>
      </c>
      <c r="J74" s="5">
        <v>39967</v>
      </c>
      <c r="K74" s="49" t="s">
        <v>710</v>
      </c>
      <c r="L74" s="49" t="s">
        <v>677</v>
      </c>
      <c r="M74" s="49" t="s">
        <v>711</v>
      </c>
      <c r="N74" s="49" t="s">
        <v>142</v>
      </c>
      <c r="O74" s="49">
        <v>471463</v>
      </c>
      <c r="P74" s="49"/>
      <c r="Q74" s="49"/>
      <c r="R74" s="2">
        <v>1463</v>
      </c>
      <c r="S74" s="5">
        <v>41926</v>
      </c>
      <c r="T74" s="49"/>
      <c r="U74" s="49"/>
      <c r="V74" s="49"/>
      <c r="W74" s="49"/>
      <c r="X74" s="119">
        <v>128</v>
      </c>
      <c r="Y74" s="119">
        <v>1292</v>
      </c>
      <c r="Z74" s="119">
        <v>471463</v>
      </c>
      <c r="AA74" s="49" t="s">
        <v>212</v>
      </c>
      <c r="AB74" s="49">
        <v>50</v>
      </c>
      <c r="AC74" s="49">
        <v>25</v>
      </c>
      <c r="AD74" s="49">
        <v>125</v>
      </c>
      <c r="AE74" s="119">
        <v>2</v>
      </c>
      <c r="AF74" s="49">
        <v>0.04</v>
      </c>
      <c r="AG74" s="49">
        <v>10</v>
      </c>
      <c r="AH74" s="49"/>
      <c r="AI74" s="49">
        <v>2</v>
      </c>
      <c r="AJ74" s="49">
        <v>0.3</v>
      </c>
      <c r="AK74" s="49" t="s">
        <v>712</v>
      </c>
      <c r="AL74" s="5" t="s">
        <v>713</v>
      </c>
      <c r="AM74" s="5" t="s">
        <v>714</v>
      </c>
      <c r="AN74" s="49" t="s">
        <v>540</v>
      </c>
      <c r="AO74" s="49"/>
      <c r="AP74" s="49"/>
      <c r="AQ74" s="49"/>
      <c r="AT74" s="49" t="s">
        <v>92</v>
      </c>
      <c r="AU74" s="49" t="str">
        <f t="shared" si="22"/>
        <v>Действащо</v>
      </c>
      <c r="CE74" s="49" t="str">
        <f t="shared" si="23"/>
        <v/>
      </c>
      <c r="CF74" s="5" t="str">
        <f t="shared" si="41"/>
        <v/>
      </c>
      <c r="CG74" s="5" t="e">
        <f>IF(TRIM(MID(SUBSTITUTE($CE74," ",REPT(" ",99)),COLUMN(#REF!)*99-98,99))="","",DATEVALUE(TRIM(MID(SUBSTITUTE($CE74," ",REPT(" ",99)),COLUMN(#REF!)*99-98,99))))</f>
        <v>#REF!</v>
      </c>
      <c r="CH74" s="5" t="str">
        <f t="shared" si="24"/>
        <v/>
      </c>
      <c r="CI74" s="5" t="str">
        <f t="shared" si="25"/>
        <v/>
      </c>
      <c r="CJ74" s="5" t="str">
        <f t="shared" si="26"/>
        <v/>
      </c>
      <c r="CK74" s="5" t="str">
        <f t="shared" si="27"/>
        <v/>
      </c>
      <c r="CL74" s="5" t="str">
        <f t="shared" si="28"/>
        <v/>
      </c>
      <c r="CM74" s="5" t="str">
        <f t="shared" si="29"/>
        <v/>
      </c>
      <c r="CN74" s="5" t="str">
        <f t="shared" si="30"/>
        <v/>
      </c>
      <c r="CO74" s="5" t="str">
        <f t="shared" si="31"/>
        <v/>
      </c>
      <c r="CP74" s="49" t="str">
        <f t="shared" si="32"/>
        <v>14.10.2014</v>
      </c>
      <c r="CQ74" s="5">
        <f t="shared" si="42"/>
        <v>41926</v>
      </c>
      <c r="CR74" s="5" t="e">
        <f>IF(TRIM(MID(SUBSTITUTE($CP74," ",REPT(" ",99)),COLUMN(#REF!)*99-98,99))="","",DATEVALUE(TRIM(MID(SUBSTITUTE($CP74," ",REPT(" ",99)),COLUMN(#REF!)*99-98,99))))</f>
        <v>#REF!</v>
      </c>
      <c r="CS74" s="5" t="str">
        <f t="shared" si="33"/>
        <v/>
      </c>
      <c r="CT74" s="5" t="str">
        <f t="shared" si="34"/>
        <v/>
      </c>
      <c r="CU74" s="5" t="str">
        <f t="shared" si="35"/>
        <v/>
      </c>
      <c r="CV74" s="5" t="str">
        <f t="shared" si="36"/>
        <v/>
      </c>
      <c r="CW74" s="5" t="str">
        <f t="shared" si="37"/>
        <v/>
      </c>
      <c r="CX74" s="5" t="str">
        <f t="shared" si="38"/>
        <v/>
      </c>
      <c r="CY74" s="5" t="str">
        <f t="shared" si="39"/>
        <v/>
      </c>
      <c r="CZ74" s="5" t="str">
        <f t="shared" si="40"/>
        <v/>
      </c>
    </row>
    <row r="75" spans="1:104" s="208" customFormat="1" ht="195" x14ac:dyDescent="0.25">
      <c r="A75" s="201">
        <v>73</v>
      </c>
      <c r="B75" s="201" t="s">
        <v>715</v>
      </c>
      <c r="C75" s="201" t="s">
        <v>716</v>
      </c>
      <c r="D75" s="202">
        <v>124058778</v>
      </c>
      <c r="E75" s="203" t="s">
        <v>717</v>
      </c>
      <c r="F75" s="204">
        <v>39952</v>
      </c>
      <c r="G75" s="201" t="s">
        <v>718</v>
      </c>
      <c r="H75" s="201" t="s">
        <v>719</v>
      </c>
      <c r="I75" s="201">
        <v>78639</v>
      </c>
      <c r="J75" s="204">
        <v>39974</v>
      </c>
      <c r="K75" s="204">
        <v>44143</v>
      </c>
      <c r="L75" s="201" t="s">
        <v>720</v>
      </c>
      <c r="M75" s="201" t="s">
        <v>721</v>
      </c>
      <c r="N75" s="201" t="s">
        <v>188</v>
      </c>
      <c r="O75" s="201" t="s">
        <v>722</v>
      </c>
      <c r="P75" s="201"/>
      <c r="Q75" s="201"/>
      <c r="R75" s="205">
        <v>1453</v>
      </c>
      <c r="S75" s="204">
        <v>41899</v>
      </c>
      <c r="T75" s="201"/>
      <c r="U75" s="201"/>
      <c r="V75" s="201"/>
      <c r="W75" s="201"/>
      <c r="X75" s="206"/>
      <c r="Y75" s="206">
        <v>76</v>
      </c>
      <c r="Z75" s="206">
        <v>28000</v>
      </c>
      <c r="AA75" s="201" t="s">
        <v>212</v>
      </c>
      <c r="AB75" s="201">
        <v>60</v>
      </c>
      <c r="AC75" s="201">
        <v>25</v>
      </c>
      <c r="AD75" s="201">
        <v>125</v>
      </c>
      <c r="AE75" s="206"/>
      <c r="AF75" s="201"/>
      <c r="AG75" s="201"/>
      <c r="AH75" s="201"/>
      <c r="AI75" s="201"/>
      <c r="AJ75" s="201">
        <v>0.3</v>
      </c>
      <c r="AK75" s="201" t="s">
        <v>723</v>
      </c>
      <c r="AL75" s="204" t="s">
        <v>724</v>
      </c>
      <c r="AM75" s="204" t="s">
        <v>725</v>
      </c>
      <c r="AN75" s="204">
        <v>39974</v>
      </c>
      <c r="AO75" s="204" t="s">
        <v>89</v>
      </c>
      <c r="AP75" s="204" t="s">
        <v>90</v>
      </c>
      <c r="AQ75" s="201" t="s">
        <v>261</v>
      </c>
      <c r="AT75" s="201" t="str">
        <f t="shared" ca="1" si="43"/>
        <v>Изтекло</v>
      </c>
      <c r="AU75" s="201" t="str">
        <f t="shared" si="22"/>
        <v>Действащо</v>
      </c>
      <c r="CE75" s="201" t="str">
        <f t="shared" si="23"/>
        <v/>
      </c>
      <c r="CF75" s="204" t="str">
        <f t="shared" si="41"/>
        <v/>
      </c>
      <c r="CG75" s="204" t="e">
        <f>IF(TRIM(MID(SUBSTITUTE($CE75," ",REPT(" ",99)),COLUMN(#REF!)*99-98,99))="","",DATEVALUE(TRIM(MID(SUBSTITUTE($CE75," ",REPT(" ",99)),COLUMN(#REF!)*99-98,99))))</f>
        <v>#REF!</v>
      </c>
      <c r="CH75" s="204" t="str">
        <f t="shared" si="24"/>
        <v/>
      </c>
      <c r="CI75" s="204" t="str">
        <f t="shared" si="25"/>
        <v/>
      </c>
      <c r="CJ75" s="204" t="str">
        <f t="shared" si="26"/>
        <v/>
      </c>
      <c r="CK75" s="204" t="str">
        <f t="shared" si="27"/>
        <v/>
      </c>
      <c r="CL75" s="204" t="str">
        <f t="shared" si="28"/>
        <v/>
      </c>
      <c r="CM75" s="204" t="str">
        <f t="shared" si="29"/>
        <v/>
      </c>
      <c r="CN75" s="204" t="str">
        <f t="shared" si="30"/>
        <v/>
      </c>
      <c r="CO75" s="204" t="str">
        <f t="shared" si="31"/>
        <v/>
      </c>
      <c r="CP75" s="201" t="str">
        <f t="shared" si="32"/>
        <v>17.09.2014</v>
      </c>
      <c r="CQ75" s="204">
        <f t="shared" si="42"/>
        <v>41899</v>
      </c>
      <c r="CR75" s="204" t="e">
        <f>IF(TRIM(MID(SUBSTITUTE($CP75," ",REPT(" ",99)),COLUMN(#REF!)*99-98,99))="","",DATEVALUE(TRIM(MID(SUBSTITUTE($CP75," ",REPT(" ",99)),COLUMN(#REF!)*99-98,99))))</f>
        <v>#REF!</v>
      </c>
      <c r="CS75" s="204" t="str">
        <f t="shared" si="33"/>
        <v/>
      </c>
      <c r="CT75" s="204" t="str">
        <f t="shared" si="34"/>
        <v/>
      </c>
      <c r="CU75" s="204" t="str">
        <f t="shared" si="35"/>
        <v/>
      </c>
      <c r="CV75" s="204" t="str">
        <f t="shared" si="36"/>
        <v/>
      </c>
      <c r="CW75" s="204" t="str">
        <f t="shared" si="37"/>
        <v/>
      </c>
      <c r="CX75" s="204" t="str">
        <f t="shared" si="38"/>
        <v/>
      </c>
      <c r="CY75" s="204" t="str">
        <f t="shared" si="39"/>
        <v/>
      </c>
      <c r="CZ75" s="204" t="str">
        <f t="shared" si="40"/>
        <v/>
      </c>
    </row>
    <row r="76" spans="1:104" s="259" customFormat="1" ht="195" x14ac:dyDescent="0.25">
      <c r="A76" s="65">
        <v>74</v>
      </c>
      <c r="B76" s="253" t="s">
        <v>715</v>
      </c>
      <c r="C76" s="253" t="s">
        <v>716</v>
      </c>
      <c r="D76" s="254">
        <v>124058778</v>
      </c>
      <c r="E76" s="255" t="s">
        <v>717</v>
      </c>
      <c r="F76" s="256">
        <v>39952</v>
      </c>
      <c r="G76" s="253" t="s">
        <v>718</v>
      </c>
      <c r="H76" s="253" t="s">
        <v>719</v>
      </c>
      <c r="I76" s="253">
        <v>78639</v>
      </c>
      <c r="J76" s="256">
        <v>39974</v>
      </c>
      <c r="K76" s="256">
        <v>44143</v>
      </c>
      <c r="L76" s="253" t="s">
        <v>720</v>
      </c>
      <c r="M76" s="253" t="s">
        <v>721</v>
      </c>
      <c r="N76" s="253" t="s">
        <v>188</v>
      </c>
      <c r="O76" s="253" t="s">
        <v>726</v>
      </c>
      <c r="P76" s="253"/>
      <c r="Q76" s="253"/>
      <c r="R76" s="257"/>
      <c r="S76" s="253"/>
      <c r="T76" s="253"/>
      <c r="U76" s="253"/>
      <c r="V76" s="253"/>
      <c r="W76" s="253"/>
      <c r="X76" s="258">
        <v>25.2</v>
      </c>
      <c r="Y76" s="258">
        <v>250</v>
      </c>
      <c r="Z76" s="258">
        <v>126000</v>
      </c>
      <c r="AA76" s="253" t="s">
        <v>310</v>
      </c>
      <c r="AB76" s="253">
        <v>50</v>
      </c>
      <c r="AC76" s="253"/>
      <c r="AD76" s="253">
        <v>150</v>
      </c>
      <c r="AE76" s="258"/>
      <c r="AF76" s="253"/>
      <c r="AG76" s="253"/>
      <c r="AH76" s="253"/>
      <c r="AI76" s="253"/>
      <c r="AJ76" s="253">
        <v>10</v>
      </c>
      <c r="AK76" s="253" t="s">
        <v>727</v>
      </c>
      <c r="AL76" s="256" t="s">
        <v>728</v>
      </c>
      <c r="AM76" s="256" t="s">
        <v>729</v>
      </c>
      <c r="AN76" s="256">
        <v>39974</v>
      </c>
      <c r="AO76" s="256" t="s">
        <v>89</v>
      </c>
      <c r="AP76" s="256" t="s">
        <v>90</v>
      </c>
      <c r="AQ76" s="256" t="s">
        <v>261</v>
      </c>
      <c r="AT76" s="253" t="str">
        <f t="shared" ca="1" si="43"/>
        <v>Изтекло</v>
      </c>
      <c r="AU76" s="253" t="str">
        <f t="shared" si="22"/>
        <v>Действащо</v>
      </c>
      <c r="CE76" s="253" t="str">
        <f t="shared" si="23"/>
        <v/>
      </c>
      <c r="CF76" s="256" t="str">
        <f t="shared" si="41"/>
        <v/>
      </c>
      <c r="CG76" s="256" t="e">
        <f>IF(TRIM(MID(SUBSTITUTE($CE76," ",REPT(" ",99)),COLUMN(#REF!)*99-98,99))="","",DATEVALUE(TRIM(MID(SUBSTITUTE($CE76," ",REPT(" ",99)),COLUMN(#REF!)*99-98,99))))</f>
        <v>#REF!</v>
      </c>
      <c r="CH76" s="256" t="str">
        <f t="shared" si="24"/>
        <v/>
      </c>
      <c r="CI76" s="256" t="str">
        <f t="shared" si="25"/>
        <v/>
      </c>
      <c r="CJ76" s="256" t="str">
        <f t="shared" si="26"/>
        <v/>
      </c>
      <c r="CK76" s="256" t="str">
        <f t="shared" si="27"/>
        <v/>
      </c>
      <c r="CL76" s="256" t="str">
        <f t="shared" si="28"/>
        <v/>
      </c>
      <c r="CM76" s="256" t="str">
        <f t="shared" si="29"/>
        <v/>
      </c>
      <c r="CN76" s="256" t="str">
        <f t="shared" si="30"/>
        <v/>
      </c>
      <c r="CO76" s="256" t="str">
        <f t="shared" si="31"/>
        <v/>
      </c>
      <c r="CP76" s="253" t="str">
        <f t="shared" si="32"/>
        <v/>
      </c>
      <c r="CQ76" s="256" t="str">
        <f t="shared" si="42"/>
        <v/>
      </c>
      <c r="CR76" s="256" t="e">
        <f>IF(TRIM(MID(SUBSTITUTE($CP76," ",REPT(" ",99)),COLUMN(#REF!)*99-98,99))="","",DATEVALUE(TRIM(MID(SUBSTITUTE($CP76," ",REPT(" ",99)),COLUMN(#REF!)*99-98,99))))</f>
        <v>#REF!</v>
      </c>
      <c r="CS76" s="256" t="str">
        <f t="shared" si="33"/>
        <v/>
      </c>
      <c r="CT76" s="256" t="str">
        <f t="shared" si="34"/>
        <v/>
      </c>
      <c r="CU76" s="256" t="str">
        <f t="shared" si="35"/>
        <v/>
      </c>
      <c r="CV76" s="256" t="str">
        <f t="shared" si="36"/>
        <v/>
      </c>
      <c r="CW76" s="256" t="str">
        <f t="shared" si="37"/>
        <v/>
      </c>
      <c r="CX76" s="256" t="str">
        <f t="shared" si="38"/>
        <v/>
      </c>
      <c r="CY76" s="256" t="str">
        <f t="shared" si="39"/>
        <v/>
      </c>
      <c r="CZ76" s="256" t="str">
        <f t="shared" si="40"/>
        <v/>
      </c>
    </row>
    <row r="77" spans="1:104" s="14" customFormat="1" ht="60" x14ac:dyDescent="0.25">
      <c r="A77" s="27">
        <v>75</v>
      </c>
      <c r="B77" s="65" t="s">
        <v>730</v>
      </c>
      <c r="C77" s="109" t="s">
        <v>731</v>
      </c>
      <c r="D77" s="66">
        <v>57236</v>
      </c>
      <c r="E77" s="67" t="s">
        <v>732</v>
      </c>
      <c r="F77" s="68">
        <v>39966</v>
      </c>
      <c r="G77" s="65" t="s">
        <v>733</v>
      </c>
      <c r="H77" s="65" t="s">
        <v>734</v>
      </c>
      <c r="I77" s="65">
        <v>30822</v>
      </c>
      <c r="J77" s="68">
        <v>39984</v>
      </c>
      <c r="K77" s="65" t="s">
        <v>566</v>
      </c>
      <c r="L77" s="65" t="s">
        <v>735</v>
      </c>
      <c r="M77" s="65" t="s">
        <v>736</v>
      </c>
      <c r="N77" s="65" t="s">
        <v>106</v>
      </c>
      <c r="O77" s="65">
        <v>30952</v>
      </c>
      <c r="P77" s="65"/>
      <c r="Q77" s="65"/>
      <c r="R77" s="89"/>
      <c r="S77" s="65"/>
      <c r="T77" s="65"/>
      <c r="U77" s="65"/>
      <c r="V77" s="65"/>
      <c r="W77" s="65"/>
      <c r="X77" s="100">
        <v>22.2</v>
      </c>
      <c r="Y77" s="100">
        <v>84.8</v>
      </c>
      <c r="Z77" s="100">
        <v>30952</v>
      </c>
      <c r="AA77" s="65" t="s">
        <v>212</v>
      </c>
      <c r="AB77" s="65">
        <v>50</v>
      </c>
      <c r="AC77" s="65">
        <v>25</v>
      </c>
      <c r="AD77" s="65">
        <v>125</v>
      </c>
      <c r="AE77" s="100"/>
      <c r="AF77" s="65"/>
      <c r="AG77" s="65"/>
      <c r="AH77" s="65"/>
      <c r="AI77" s="65"/>
      <c r="AJ77" s="65"/>
      <c r="AK77" s="65" t="s">
        <v>712</v>
      </c>
      <c r="AL77" s="69" t="s">
        <v>737</v>
      </c>
      <c r="AM77" s="69" t="s">
        <v>738</v>
      </c>
      <c r="AN77" s="65" t="s">
        <v>540</v>
      </c>
      <c r="AO77" s="65"/>
      <c r="AP77" s="65"/>
      <c r="AQ77" s="65"/>
      <c r="AT77" s="65" t="s">
        <v>571</v>
      </c>
      <c r="AU77" s="65" t="str">
        <f t="shared" si="22"/>
        <v>Действащо</v>
      </c>
      <c r="CE77" s="65" t="str">
        <f t="shared" si="23"/>
        <v/>
      </c>
      <c r="CF77" s="68" t="str">
        <f t="shared" si="41"/>
        <v/>
      </c>
      <c r="CG77" s="68" t="e">
        <f>IF(TRIM(MID(SUBSTITUTE($CE77," ",REPT(" ",99)),COLUMN(#REF!)*99-98,99))="","",DATEVALUE(TRIM(MID(SUBSTITUTE($CE77," ",REPT(" ",99)),COLUMN(#REF!)*99-98,99))))</f>
        <v>#REF!</v>
      </c>
      <c r="CH77" s="68" t="str">
        <f t="shared" si="24"/>
        <v/>
      </c>
      <c r="CI77" s="68" t="str">
        <f t="shared" si="25"/>
        <v/>
      </c>
      <c r="CJ77" s="68" t="str">
        <f t="shared" si="26"/>
        <v/>
      </c>
      <c r="CK77" s="68" t="str">
        <f t="shared" si="27"/>
        <v/>
      </c>
      <c r="CL77" s="68" t="str">
        <f t="shared" si="28"/>
        <v/>
      </c>
      <c r="CM77" s="68" t="str">
        <f t="shared" si="29"/>
        <v/>
      </c>
      <c r="CN77" s="68" t="str">
        <f t="shared" si="30"/>
        <v/>
      </c>
      <c r="CO77" s="68" t="str">
        <f t="shared" si="31"/>
        <v/>
      </c>
      <c r="CP77" s="65" t="str">
        <f t="shared" si="32"/>
        <v/>
      </c>
      <c r="CQ77" s="68" t="str">
        <f t="shared" si="42"/>
        <v/>
      </c>
      <c r="CR77" s="68" t="e">
        <f>IF(TRIM(MID(SUBSTITUTE($CP77," ",REPT(" ",99)),COLUMN(#REF!)*99-98,99))="","",DATEVALUE(TRIM(MID(SUBSTITUTE($CP77," ",REPT(" ",99)),COLUMN(#REF!)*99-98,99))))</f>
        <v>#REF!</v>
      </c>
      <c r="CS77" s="68" t="str">
        <f t="shared" si="33"/>
        <v/>
      </c>
      <c r="CT77" s="68" t="str">
        <f t="shared" si="34"/>
        <v/>
      </c>
      <c r="CU77" s="68" t="str">
        <f t="shared" si="35"/>
        <v/>
      </c>
      <c r="CV77" s="68" t="str">
        <f t="shared" si="36"/>
        <v/>
      </c>
      <c r="CW77" s="68" t="str">
        <f t="shared" si="37"/>
        <v/>
      </c>
      <c r="CX77" s="68" t="str">
        <f t="shared" si="38"/>
        <v/>
      </c>
      <c r="CY77" s="68" t="str">
        <f t="shared" si="39"/>
        <v/>
      </c>
      <c r="CZ77" s="68" t="str">
        <f t="shared" si="40"/>
        <v/>
      </c>
    </row>
    <row r="78" spans="1:104" s="14" customFormat="1" ht="60" x14ac:dyDescent="0.25">
      <c r="A78" s="27">
        <v>76</v>
      </c>
      <c r="B78" s="65" t="s">
        <v>730</v>
      </c>
      <c r="C78" s="109" t="s">
        <v>731</v>
      </c>
      <c r="D78" s="66">
        <v>57236</v>
      </c>
      <c r="E78" s="67" t="s">
        <v>739</v>
      </c>
      <c r="F78" s="68">
        <v>39966</v>
      </c>
      <c r="G78" s="65" t="s">
        <v>740</v>
      </c>
      <c r="H78" s="65" t="s">
        <v>741</v>
      </c>
      <c r="I78" s="65">
        <v>32367</v>
      </c>
      <c r="J78" s="68">
        <v>39984</v>
      </c>
      <c r="K78" s="65" t="s">
        <v>566</v>
      </c>
      <c r="L78" s="65" t="s">
        <v>742</v>
      </c>
      <c r="M78" s="65" t="s">
        <v>743</v>
      </c>
      <c r="N78" s="65" t="s">
        <v>106</v>
      </c>
      <c r="O78" s="65">
        <v>30733</v>
      </c>
      <c r="P78" s="65"/>
      <c r="Q78" s="65"/>
      <c r="R78" s="89"/>
      <c r="S78" s="65"/>
      <c r="T78" s="65"/>
      <c r="U78" s="65"/>
      <c r="V78" s="65"/>
      <c r="W78" s="65"/>
      <c r="X78" s="100">
        <v>12.8</v>
      </c>
      <c r="Y78" s="100">
        <v>84.2</v>
      </c>
      <c r="Z78" s="100">
        <v>30733</v>
      </c>
      <c r="AA78" s="65" t="s">
        <v>212</v>
      </c>
      <c r="AB78" s="65">
        <v>50</v>
      </c>
      <c r="AC78" s="65">
        <v>15</v>
      </c>
      <c r="AD78" s="65">
        <v>70</v>
      </c>
      <c r="AE78" s="100">
        <v>2</v>
      </c>
      <c r="AF78" s="65">
        <v>0.04</v>
      </c>
      <c r="AG78" s="65">
        <v>10</v>
      </c>
      <c r="AH78" s="65"/>
      <c r="AI78" s="65">
        <v>2</v>
      </c>
      <c r="AJ78" s="65"/>
      <c r="AK78" s="65" t="s">
        <v>712</v>
      </c>
      <c r="AL78" s="69" t="s">
        <v>744</v>
      </c>
      <c r="AM78" s="69" t="s">
        <v>745</v>
      </c>
      <c r="AN78" s="65" t="s">
        <v>540</v>
      </c>
      <c r="AO78" s="65"/>
      <c r="AP78" s="65"/>
      <c r="AQ78" s="65"/>
      <c r="AT78" s="65" t="s">
        <v>571</v>
      </c>
      <c r="AU78" s="65" t="str">
        <f t="shared" si="22"/>
        <v>Действащо</v>
      </c>
      <c r="CE78" s="65" t="str">
        <f t="shared" si="23"/>
        <v/>
      </c>
      <c r="CF78" s="68" t="str">
        <f t="shared" si="41"/>
        <v/>
      </c>
      <c r="CG78" s="68" t="e">
        <f>IF(TRIM(MID(SUBSTITUTE($CE78," ",REPT(" ",99)),COLUMN(#REF!)*99-98,99))="","",DATEVALUE(TRIM(MID(SUBSTITUTE($CE78," ",REPT(" ",99)),COLUMN(#REF!)*99-98,99))))</f>
        <v>#REF!</v>
      </c>
      <c r="CH78" s="68" t="str">
        <f t="shared" si="24"/>
        <v/>
      </c>
      <c r="CI78" s="68" t="str">
        <f t="shared" si="25"/>
        <v/>
      </c>
      <c r="CJ78" s="68" t="str">
        <f t="shared" si="26"/>
        <v/>
      </c>
      <c r="CK78" s="68" t="str">
        <f t="shared" si="27"/>
        <v/>
      </c>
      <c r="CL78" s="68" t="str">
        <f t="shared" si="28"/>
        <v/>
      </c>
      <c r="CM78" s="68" t="str">
        <f t="shared" si="29"/>
        <v/>
      </c>
      <c r="CN78" s="68" t="str">
        <f t="shared" si="30"/>
        <v/>
      </c>
      <c r="CO78" s="68" t="str">
        <f t="shared" si="31"/>
        <v/>
      </c>
      <c r="CP78" s="65" t="str">
        <f t="shared" si="32"/>
        <v/>
      </c>
      <c r="CQ78" s="68" t="str">
        <f t="shared" si="42"/>
        <v/>
      </c>
      <c r="CR78" s="68" t="e">
        <f>IF(TRIM(MID(SUBSTITUTE($CP78," ",REPT(" ",99)),COLUMN(#REF!)*99-98,99))="","",DATEVALUE(TRIM(MID(SUBSTITUTE($CP78," ",REPT(" ",99)),COLUMN(#REF!)*99-98,99))))</f>
        <v>#REF!</v>
      </c>
      <c r="CS78" s="68" t="str">
        <f t="shared" si="33"/>
        <v/>
      </c>
      <c r="CT78" s="68" t="str">
        <f t="shared" si="34"/>
        <v/>
      </c>
      <c r="CU78" s="68" t="str">
        <f t="shared" si="35"/>
        <v/>
      </c>
      <c r="CV78" s="68" t="str">
        <f t="shared" si="36"/>
        <v/>
      </c>
      <c r="CW78" s="68" t="str">
        <f t="shared" si="37"/>
        <v/>
      </c>
      <c r="CX78" s="68" t="str">
        <f t="shared" si="38"/>
        <v/>
      </c>
      <c r="CY78" s="68" t="str">
        <f t="shared" si="39"/>
        <v/>
      </c>
      <c r="CZ78" s="68" t="str">
        <f t="shared" si="40"/>
        <v/>
      </c>
    </row>
    <row r="79" spans="1:104" s="14" customFormat="1" ht="60" x14ac:dyDescent="0.25">
      <c r="A79" s="27">
        <v>77</v>
      </c>
      <c r="B79" s="65" t="s">
        <v>730</v>
      </c>
      <c r="C79" s="109" t="s">
        <v>731</v>
      </c>
      <c r="D79" s="66">
        <v>57236</v>
      </c>
      <c r="E79" s="67" t="s">
        <v>746</v>
      </c>
      <c r="F79" s="68">
        <v>39966</v>
      </c>
      <c r="G79" s="65" t="s">
        <v>747</v>
      </c>
      <c r="H79" s="65" t="s">
        <v>748</v>
      </c>
      <c r="I79" s="65">
        <v>61114</v>
      </c>
      <c r="J79" s="68">
        <v>39984</v>
      </c>
      <c r="K79" s="65" t="s">
        <v>566</v>
      </c>
      <c r="L79" s="65" t="s">
        <v>546</v>
      </c>
      <c r="M79" s="65" t="s">
        <v>749</v>
      </c>
      <c r="N79" s="65" t="s">
        <v>373</v>
      </c>
      <c r="O79" s="65">
        <v>52195</v>
      </c>
      <c r="P79" s="65"/>
      <c r="Q79" s="65"/>
      <c r="R79" s="89"/>
      <c r="S79" s="65"/>
      <c r="T79" s="65"/>
      <c r="U79" s="65"/>
      <c r="V79" s="65"/>
      <c r="W79" s="65"/>
      <c r="X79" s="100">
        <v>15.48</v>
      </c>
      <c r="Y79" s="100">
        <v>143</v>
      </c>
      <c r="Z79" s="100">
        <v>52195</v>
      </c>
      <c r="AA79" s="65" t="s">
        <v>212</v>
      </c>
      <c r="AB79" s="65">
        <v>50</v>
      </c>
      <c r="AC79" s="65">
        <v>15</v>
      </c>
      <c r="AD79" s="65">
        <v>70</v>
      </c>
      <c r="AE79" s="100">
        <v>2</v>
      </c>
      <c r="AF79" s="65">
        <v>0.04</v>
      </c>
      <c r="AG79" s="65">
        <v>10</v>
      </c>
      <c r="AH79" s="65"/>
      <c r="AI79" s="65"/>
      <c r="AJ79" s="65">
        <v>0.3</v>
      </c>
      <c r="AK79" s="65" t="s">
        <v>712</v>
      </c>
      <c r="AL79" s="69" t="s">
        <v>750</v>
      </c>
      <c r="AM79" s="69" t="s">
        <v>751</v>
      </c>
      <c r="AN79" s="65" t="s">
        <v>540</v>
      </c>
      <c r="AO79" s="65"/>
      <c r="AP79" s="65"/>
      <c r="AQ79" s="65"/>
      <c r="AT79" s="65" t="s">
        <v>571</v>
      </c>
      <c r="AU79" s="65" t="str">
        <f t="shared" si="22"/>
        <v>Действащо</v>
      </c>
      <c r="CE79" s="65" t="str">
        <f t="shared" si="23"/>
        <v/>
      </c>
      <c r="CF79" s="68" t="str">
        <f t="shared" si="41"/>
        <v/>
      </c>
      <c r="CG79" s="68" t="e">
        <f>IF(TRIM(MID(SUBSTITUTE($CE79," ",REPT(" ",99)),COLUMN(#REF!)*99-98,99))="","",DATEVALUE(TRIM(MID(SUBSTITUTE($CE79," ",REPT(" ",99)),COLUMN(#REF!)*99-98,99))))</f>
        <v>#REF!</v>
      </c>
      <c r="CH79" s="68" t="str">
        <f t="shared" si="24"/>
        <v/>
      </c>
      <c r="CI79" s="68" t="str">
        <f t="shared" si="25"/>
        <v/>
      </c>
      <c r="CJ79" s="68" t="str">
        <f t="shared" si="26"/>
        <v/>
      </c>
      <c r="CK79" s="68" t="str">
        <f t="shared" si="27"/>
        <v/>
      </c>
      <c r="CL79" s="68" t="str">
        <f t="shared" si="28"/>
        <v/>
      </c>
      <c r="CM79" s="68" t="str">
        <f t="shared" si="29"/>
        <v/>
      </c>
      <c r="CN79" s="68" t="str">
        <f t="shared" si="30"/>
        <v/>
      </c>
      <c r="CO79" s="68" t="str">
        <f t="shared" si="31"/>
        <v/>
      </c>
      <c r="CP79" s="65" t="str">
        <f t="shared" si="32"/>
        <v/>
      </c>
      <c r="CQ79" s="68" t="str">
        <f t="shared" si="42"/>
        <v/>
      </c>
      <c r="CR79" s="68" t="e">
        <f>IF(TRIM(MID(SUBSTITUTE($CP79," ",REPT(" ",99)),COLUMN(#REF!)*99-98,99))="","",DATEVALUE(TRIM(MID(SUBSTITUTE($CP79," ",REPT(" ",99)),COLUMN(#REF!)*99-98,99))))</f>
        <v>#REF!</v>
      </c>
      <c r="CS79" s="68" t="str">
        <f t="shared" si="33"/>
        <v/>
      </c>
      <c r="CT79" s="68" t="str">
        <f t="shared" si="34"/>
        <v/>
      </c>
      <c r="CU79" s="68" t="str">
        <f t="shared" si="35"/>
        <v/>
      </c>
      <c r="CV79" s="68" t="str">
        <f t="shared" si="36"/>
        <v/>
      </c>
      <c r="CW79" s="68" t="str">
        <f t="shared" si="37"/>
        <v/>
      </c>
      <c r="CX79" s="68" t="str">
        <f t="shared" si="38"/>
        <v/>
      </c>
      <c r="CY79" s="68" t="str">
        <f t="shared" si="39"/>
        <v/>
      </c>
      <c r="CZ79" s="68" t="str">
        <f t="shared" si="40"/>
        <v/>
      </c>
    </row>
    <row r="80" spans="1:104" s="14" customFormat="1" ht="60" x14ac:dyDescent="0.25">
      <c r="A80" s="27">
        <v>78</v>
      </c>
      <c r="B80" s="65" t="s">
        <v>730</v>
      </c>
      <c r="C80" s="109" t="s">
        <v>731</v>
      </c>
      <c r="D80" s="66">
        <v>57236</v>
      </c>
      <c r="E80" s="67" t="s">
        <v>752</v>
      </c>
      <c r="F80" s="68">
        <v>39966</v>
      </c>
      <c r="G80" s="65" t="s">
        <v>753</v>
      </c>
      <c r="H80" s="65" t="s">
        <v>754</v>
      </c>
      <c r="I80" s="65">
        <v>63029</v>
      </c>
      <c r="J80" s="68">
        <v>39984</v>
      </c>
      <c r="K80" s="65" t="s">
        <v>566</v>
      </c>
      <c r="L80" s="65" t="s">
        <v>546</v>
      </c>
      <c r="M80" s="65" t="s">
        <v>749</v>
      </c>
      <c r="N80" s="65" t="s">
        <v>373</v>
      </c>
      <c r="O80" s="65">
        <v>121910</v>
      </c>
      <c r="P80" s="65"/>
      <c r="Q80" s="65"/>
      <c r="R80" s="89"/>
      <c r="S80" s="65"/>
      <c r="T80" s="65"/>
      <c r="U80" s="65"/>
      <c r="V80" s="65"/>
      <c r="W80" s="65"/>
      <c r="X80" s="100">
        <v>23.4</v>
      </c>
      <c r="Y80" s="100">
        <v>334</v>
      </c>
      <c r="Z80" s="100">
        <v>121910</v>
      </c>
      <c r="AA80" s="65" t="s">
        <v>212</v>
      </c>
      <c r="AB80" s="65">
        <v>50</v>
      </c>
      <c r="AC80" s="65">
        <v>15</v>
      </c>
      <c r="AD80" s="65">
        <v>70</v>
      </c>
      <c r="AE80" s="100">
        <v>2</v>
      </c>
      <c r="AF80" s="65">
        <v>0.04</v>
      </c>
      <c r="AG80" s="65">
        <v>10</v>
      </c>
      <c r="AH80" s="65"/>
      <c r="AI80" s="65"/>
      <c r="AJ80" s="65">
        <v>0.3</v>
      </c>
      <c r="AK80" s="65" t="s">
        <v>712</v>
      </c>
      <c r="AL80" s="69" t="s">
        <v>755</v>
      </c>
      <c r="AM80" s="69" t="s">
        <v>756</v>
      </c>
      <c r="AN80" s="65" t="s">
        <v>540</v>
      </c>
      <c r="AO80" s="65"/>
      <c r="AP80" s="65"/>
      <c r="AQ80" s="65"/>
      <c r="AT80" s="65" t="s">
        <v>571</v>
      </c>
      <c r="AU80" s="65" t="str">
        <f t="shared" si="22"/>
        <v>Действащо</v>
      </c>
      <c r="CE80" s="65" t="str">
        <f t="shared" si="23"/>
        <v/>
      </c>
      <c r="CF80" s="68" t="str">
        <f t="shared" si="41"/>
        <v/>
      </c>
      <c r="CG80" s="68" t="e">
        <f>IF(TRIM(MID(SUBSTITUTE($CE80," ",REPT(" ",99)),COLUMN(#REF!)*99-98,99))="","",DATEVALUE(TRIM(MID(SUBSTITUTE($CE80," ",REPT(" ",99)),COLUMN(#REF!)*99-98,99))))</f>
        <v>#REF!</v>
      </c>
      <c r="CH80" s="68" t="str">
        <f t="shared" si="24"/>
        <v/>
      </c>
      <c r="CI80" s="68" t="str">
        <f t="shared" si="25"/>
        <v/>
      </c>
      <c r="CJ80" s="68" t="str">
        <f t="shared" si="26"/>
        <v/>
      </c>
      <c r="CK80" s="68" t="str">
        <f t="shared" si="27"/>
        <v/>
      </c>
      <c r="CL80" s="68" t="str">
        <f t="shared" si="28"/>
        <v/>
      </c>
      <c r="CM80" s="68" t="str">
        <f t="shared" si="29"/>
        <v/>
      </c>
      <c r="CN80" s="68" t="str">
        <f t="shared" si="30"/>
        <v/>
      </c>
      <c r="CO80" s="68" t="str">
        <f t="shared" si="31"/>
        <v/>
      </c>
      <c r="CP80" s="65" t="str">
        <f t="shared" si="32"/>
        <v/>
      </c>
      <c r="CQ80" s="68" t="str">
        <f t="shared" si="42"/>
        <v/>
      </c>
      <c r="CR80" s="68" t="e">
        <f>IF(TRIM(MID(SUBSTITUTE($CP80," ",REPT(" ",99)),COLUMN(#REF!)*99-98,99))="","",DATEVALUE(TRIM(MID(SUBSTITUTE($CP80," ",REPT(" ",99)),COLUMN(#REF!)*99-98,99))))</f>
        <v>#REF!</v>
      </c>
      <c r="CS80" s="68" t="str">
        <f t="shared" si="33"/>
        <v/>
      </c>
      <c r="CT80" s="68" t="str">
        <f t="shared" si="34"/>
        <v/>
      </c>
      <c r="CU80" s="68" t="str">
        <f t="shared" si="35"/>
        <v/>
      </c>
      <c r="CV80" s="68" t="str">
        <f t="shared" si="36"/>
        <v/>
      </c>
      <c r="CW80" s="68" t="str">
        <f t="shared" si="37"/>
        <v/>
      </c>
      <c r="CX80" s="68" t="str">
        <f t="shared" si="38"/>
        <v/>
      </c>
      <c r="CY80" s="68" t="str">
        <f t="shared" si="39"/>
        <v/>
      </c>
      <c r="CZ80" s="68" t="str">
        <f t="shared" si="40"/>
        <v/>
      </c>
    </row>
    <row r="81" spans="1:104" s="9" customFormat="1" ht="60" x14ac:dyDescent="0.25">
      <c r="A81" s="27">
        <v>79</v>
      </c>
      <c r="B81" s="41" t="s">
        <v>730</v>
      </c>
      <c r="C81" s="45" t="s">
        <v>731</v>
      </c>
      <c r="D81" s="42">
        <v>57236</v>
      </c>
      <c r="E81" s="43" t="s">
        <v>757</v>
      </c>
      <c r="F81" s="44">
        <v>39966</v>
      </c>
      <c r="G81" s="41" t="s">
        <v>758</v>
      </c>
      <c r="H81" s="41" t="s">
        <v>759</v>
      </c>
      <c r="I81" s="41">
        <v>40124</v>
      </c>
      <c r="J81" s="44">
        <v>39984</v>
      </c>
      <c r="K81" s="41" t="s">
        <v>566</v>
      </c>
      <c r="L81" s="41" t="s">
        <v>742</v>
      </c>
      <c r="M81" s="41" t="s">
        <v>760</v>
      </c>
      <c r="N81" s="41" t="s">
        <v>106</v>
      </c>
      <c r="O81" s="41">
        <v>48545</v>
      </c>
      <c r="P81" s="41"/>
      <c r="Q81" s="41"/>
      <c r="R81" s="84"/>
      <c r="S81" s="41"/>
      <c r="T81" s="41"/>
      <c r="U81" s="41"/>
      <c r="V81" s="41"/>
      <c r="W81" s="41"/>
      <c r="X81" s="94">
        <v>20.66</v>
      </c>
      <c r="Y81" s="94">
        <v>133</v>
      </c>
      <c r="Z81" s="94">
        <v>48545</v>
      </c>
      <c r="AA81" s="41" t="s">
        <v>212</v>
      </c>
      <c r="AB81" s="41">
        <v>50</v>
      </c>
      <c r="AC81" s="41">
        <v>25</v>
      </c>
      <c r="AD81" s="41">
        <v>125</v>
      </c>
      <c r="AE81" s="94"/>
      <c r="AF81" s="41"/>
      <c r="AG81" s="41"/>
      <c r="AH81" s="41"/>
      <c r="AI81" s="41"/>
      <c r="AJ81" s="41"/>
      <c r="AK81" s="41" t="s">
        <v>712</v>
      </c>
      <c r="AL81" s="48" t="s">
        <v>761</v>
      </c>
      <c r="AM81" s="48" t="s">
        <v>762</v>
      </c>
      <c r="AN81" s="41" t="s">
        <v>540</v>
      </c>
      <c r="AO81" s="41"/>
      <c r="AP81" s="41"/>
      <c r="AQ81" s="41"/>
      <c r="AT81" s="41" t="s">
        <v>571</v>
      </c>
      <c r="AU81" s="41" t="str">
        <f t="shared" si="22"/>
        <v>Действащо</v>
      </c>
      <c r="CE81" s="41" t="str">
        <f t="shared" si="23"/>
        <v/>
      </c>
      <c r="CF81" s="44" t="str">
        <f t="shared" si="41"/>
        <v/>
      </c>
      <c r="CG81" s="44" t="e">
        <f>IF(TRIM(MID(SUBSTITUTE($CE81," ",REPT(" ",99)),COLUMN(#REF!)*99-98,99))="","",DATEVALUE(TRIM(MID(SUBSTITUTE($CE81," ",REPT(" ",99)),COLUMN(#REF!)*99-98,99))))</f>
        <v>#REF!</v>
      </c>
      <c r="CH81" s="44" t="str">
        <f t="shared" si="24"/>
        <v/>
      </c>
      <c r="CI81" s="44" t="str">
        <f t="shared" si="25"/>
        <v/>
      </c>
      <c r="CJ81" s="44" t="str">
        <f t="shared" si="26"/>
        <v/>
      </c>
      <c r="CK81" s="44" t="str">
        <f t="shared" si="27"/>
        <v/>
      </c>
      <c r="CL81" s="44" t="str">
        <f t="shared" si="28"/>
        <v/>
      </c>
      <c r="CM81" s="44" t="str">
        <f t="shared" si="29"/>
        <v/>
      </c>
      <c r="CN81" s="44" t="str">
        <f t="shared" si="30"/>
        <v/>
      </c>
      <c r="CO81" s="44" t="str">
        <f t="shared" si="31"/>
        <v/>
      </c>
      <c r="CP81" s="41" t="str">
        <f t="shared" si="32"/>
        <v/>
      </c>
      <c r="CQ81" s="44" t="str">
        <f t="shared" si="42"/>
        <v/>
      </c>
      <c r="CR81" s="44" t="e">
        <f>IF(TRIM(MID(SUBSTITUTE($CP81," ",REPT(" ",99)),COLUMN(#REF!)*99-98,99))="","",DATEVALUE(TRIM(MID(SUBSTITUTE($CP81," ",REPT(" ",99)),COLUMN(#REF!)*99-98,99))))</f>
        <v>#REF!</v>
      </c>
      <c r="CS81" s="44" t="str">
        <f t="shared" si="33"/>
        <v/>
      </c>
      <c r="CT81" s="44" t="str">
        <f t="shared" si="34"/>
        <v/>
      </c>
      <c r="CU81" s="44" t="str">
        <f t="shared" si="35"/>
        <v/>
      </c>
      <c r="CV81" s="44" t="str">
        <f t="shared" si="36"/>
        <v/>
      </c>
      <c r="CW81" s="44" t="str">
        <f t="shared" si="37"/>
        <v/>
      </c>
      <c r="CX81" s="44" t="str">
        <f t="shared" si="38"/>
        <v/>
      </c>
      <c r="CY81" s="44" t="str">
        <f t="shared" si="39"/>
        <v/>
      </c>
      <c r="CZ81" s="44" t="str">
        <f t="shared" si="40"/>
        <v/>
      </c>
    </row>
    <row r="82" spans="1:104" s="9" customFormat="1" ht="60" x14ac:dyDescent="0.25">
      <c r="A82" s="27">
        <v>80</v>
      </c>
      <c r="B82" s="45" t="s">
        <v>763</v>
      </c>
      <c r="C82" s="45" t="s">
        <v>197</v>
      </c>
      <c r="D82" s="46">
        <v>931721</v>
      </c>
      <c r="E82" s="43" t="s">
        <v>764</v>
      </c>
      <c r="F82" s="44">
        <v>39968</v>
      </c>
      <c r="G82" s="41" t="s">
        <v>765</v>
      </c>
      <c r="H82" s="41" t="s">
        <v>766</v>
      </c>
      <c r="I82" s="41">
        <v>65187</v>
      </c>
      <c r="J82" s="44">
        <v>39987</v>
      </c>
      <c r="K82" s="41" t="s">
        <v>566</v>
      </c>
      <c r="L82" s="41" t="s">
        <v>218</v>
      </c>
      <c r="M82" s="41" t="s">
        <v>141</v>
      </c>
      <c r="N82" s="41" t="s">
        <v>142</v>
      </c>
      <c r="O82" s="41">
        <v>647145</v>
      </c>
      <c r="P82" s="41"/>
      <c r="Q82" s="41"/>
      <c r="R82" s="84"/>
      <c r="S82" s="41"/>
      <c r="T82" s="41"/>
      <c r="U82" s="41"/>
      <c r="V82" s="41"/>
      <c r="W82" s="41"/>
      <c r="X82" s="94">
        <v>170.28</v>
      </c>
      <c r="Y82" s="94">
        <v>17773</v>
      </c>
      <c r="Z82" s="94">
        <v>647145</v>
      </c>
      <c r="AA82" s="41" t="s">
        <v>212</v>
      </c>
      <c r="AB82" s="41">
        <v>50</v>
      </c>
      <c r="AC82" s="41">
        <v>15</v>
      </c>
      <c r="AD82" s="41">
        <v>70</v>
      </c>
      <c r="AE82" s="94">
        <v>2</v>
      </c>
      <c r="AF82" s="41">
        <v>0.04</v>
      </c>
      <c r="AG82" s="41">
        <v>10</v>
      </c>
      <c r="AH82" s="41"/>
      <c r="AI82" s="41">
        <v>2</v>
      </c>
      <c r="AJ82" s="41"/>
      <c r="AK82" s="41" t="s">
        <v>712</v>
      </c>
      <c r="AL82" s="48" t="s">
        <v>767</v>
      </c>
      <c r="AM82" s="48" t="s">
        <v>768</v>
      </c>
      <c r="AN82" s="41" t="s">
        <v>540</v>
      </c>
      <c r="AO82" s="41"/>
      <c r="AP82" s="41"/>
      <c r="AQ82" s="41"/>
      <c r="AT82" s="41" t="s">
        <v>571</v>
      </c>
      <c r="AU82" s="41" t="str">
        <f t="shared" si="22"/>
        <v>Действащо</v>
      </c>
      <c r="CE82" s="41" t="str">
        <f t="shared" si="23"/>
        <v/>
      </c>
      <c r="CF82" s="44" t="str">
        <f t="shared" si="41"/>
        <v/>
      </c>
      <c r="CG82" s="44" t="e">
        <f>IF(TRIM(MID(SUBSTITUTE($CE82," ",REPT(" ",99)),COLUMN(#REF!)*99-98,99))="","",DATEVALUE(TRIM(MID(SUBSTITUTE($CE82," ",REPT(" ",99)),COLUMN(#REF!)*99-98,99))))</f>
        <v>#REF!</v>
      </c>
      <c r="CH82" s="44" t="str">
        <f t="shared" si="24"/>
        <v/>
      </c>
      <c r="CI82" s="44" t="str">
        <f t="shared" si="25"/>
        <v/>
      </c>
      <c r="CJ82" s="44" t="str">
        <f t="shared" si="26"/>
        <v/>
      </c>
      <c r="CK82" s="44" t="str">
        <f t="shared" si="27"/>
        <v/>
      </c>
      <c r="CL82" s="44" t="str">
        <f t="shared" si="28"/>
        <v/>
      </c>
      <c r="CM82" s="44" t="str">
        <f t="shared" si="29"/>
        <v/>
      </c>
      <c r="CN82" s="44" t="str">
        <f t="shared" si="30"/>
        <v/>
      </c>
      <c r="CO82" s="44" t="str">
        <f t="shared" si="31"/>
        <v/>
      </c>
      <c r="CP82" s="41" t="str">
        <f t="shared" si="32"/>
        <v/>
      </c>
      <c r="CQ82" s="44" t="str">
        <f t="shared" si="42"/>
        <v/>
      </c>
      <c r="CR82" s="44" t="e">
        <f>IF(TRIM(MID(SUBSTITUTE($CP82," ",REPT(" ",99)),COLUMN(#REF!)*99-98,99))="","",DATEVALUE(TRIM(MID(SUBSTITUTE($CP82," ",REPT(" ",99)),COLUMN(#REF!)*99-98,99))))</f>
        <v>#REF!</v>
      </c>
      <c r="CS82" s="44" t="str">
        <f t="shared" si="33"/>
        <v/>
      </c>
      <c r="CT82" s="44" t="str">
        <f t="shared" si="34"/>
        <v/>
      </c>
      <c r="CU82" s="44" t="str">
        <f t="shared" si="35"/>
        <v/>
      </c>
      <c r="CV82" s="44" t="str">
        <f t="shared" si="36"/>
        <v/>
      </c>
      <c r="CW82" s="44" t="str">
        <f t="shared" si="37"/>
        <v/>
      </c>
      <c r="CX82" s="44" t="str">
        <f t="shared" si="38"/>
        <v/>
      </c>
      <c r="CY82" s="44" t="str">
        <f t="shared" si="39"/>
        <v/>
      </c>
      <c r="CZ82" s="44" t="str">
        <f t="shared" si="40"/>
        <v/>
      </c>
    </row>
    <row r="83" spans="1:104" s="14" customFormat="1" ht="60" x14ac:dyDescent="0.25">
      <c r="A83" s="27">
        <v>81</v>
      </c>
      <c r="B83" s="65" t="s">
        <v>607</v>
      </c>
      <c r="C83" s="109" t="s">
        <v>608</v>
      </c>
      <c r="D83" s="110">
        <v>93258</v>
      </c>
      <c r="E83" s="67" t="s">
        <v>769</v>
      </c>
      <c r="F83" s="68">
        <v>39968</v>
      </c>
      <c r="G83" s="65" t="s">
        <v>770</v>
      </c>
      <c r="H83" s="65" t="s">
        <v>771</v>
      </c>
      <c r="I83" s="65">
        <v>10865</v>
      </c>
      <c r="J83" s="68">
        <v>39987</v>
      </c>
      <c r="K83" s="65" t="s">
        <v>566</v>
      </c>
      <c r="L83" s="65" t="s">
        <v>772</v>
      </c>
      <c r="M83" s="65" t="s">
        <v>613</v>
      </c>
      <c r="N83" s="65" t="s">
        <v>130</v>
      </c>
      <c r="O83" s="65">
        <v>99604</v>
      </c>
      <c r="P83" s="65"/>
      <c r="Q83" s="65"/>
      <c r="R83" s="89"/>
      <c r="S83" s="65"/>
      <c r="T83" s="65"/>
      <c r="U83" s="65"/>
      <c r="V83" s="65"/>
      <c r="W83" s="65"/>
      <c r="X83" s="100">
        <v>25.8</v>
      </c>
      <c r="Y83" s="100">
        <v>272.89</v>
      </c>
      <c r="Z83" s="100">
        <v>99604</v>
      </c>
      <c r="AA83" s="65" t="s">
        <v>212</v>
      </c>
      <c r="AB83" s="65">
        <v>50</v>
      </c>
      <c r="AC83" s="65">
        <v>15</v>
      </c>
      <c r="AD83" s="65">
        <v>70</v>
      </c>
      <c r="AE83" s="100">
        <v>2</v>
      </c>
      <c r="AF83" s="65">
        <v>0.04</v>
      </c>
      <c r="AG83" s="65">
        <v>10</v>
      </c>
      <c r="AH83" s="65"/>
      <c r="AI83" s="65">
        <v>2</v>
      </c>
      <c r="AJ83" s="65">
        <v>0.3</v>
      </c>
      <c r="AK83" s="65" t="s">
        <v>773</v>
      </c>
      <c r="AL83" s="69" t="s">
        <v>774</v>
      </c>
      <c r="AM83" s="69" t="s">
        <v>775</v>
      </c>
      <c r="AN83" s="65" t="s">
        <v>540</v>
      </c>
      <c r="AO83" s="65"/>
      <c r="AP83" s="65"/>
      <c r="AQ83" s="65"/>
      <c r="AT83" s="65" t="s">
        <v>571</v>
      </c>
      <c r="AU83" s="65" t="str">
        <f t="shared" si="22"/>
        <v>Действащо</v>
      </c>
      <c r="CE83" s="65" t="str">
        <f t="shared" si="23"/>
        <v/>
      </c>
      <c r="CF83" s="68" t="str">
        <f t="shared" si="41"/>
        <v/>
      </c>
      <c r="CG83" s="68" t="e">
        <f>IF(TRIM(MID(SUBSTITUTE($CE83," ",REPT(" ",99)),COLUMN(#REF!)*99-98,99))="","",DATEVALUE(TRIM(MID(SUBSTITUTE($CE83," ",REPT(" ",99)),COLUMN(#REF!)*99-98,99))))</f>
        <v>#REF!</v>
      </c>
      <c r="CH83" s="68" t="str">
        <f t="shared" si="24"/>
        <v/>
      </c>
      <c r="CI83" s="68" t="str">
        <f t="shared" si="25"/>
        <v/>
      </c>
      <c r="CJ83" s="68" t="str">
        <f t="shared" si="26"/>
        <v/>
      </c>
      <c r="CK83" s="68" t="str">
        <f t="shared" si="27"/>
        <v/>
      </c>
      <c r="CL83" s="68" t="str">
        <f t="shared" si="28"/>
        <v/>
      </c>
      <c r="CM83" s="68" t="str">
        <f t="shared" si="29"/>
        <v/>
      </c>
      <c r="CN83" s="68" t="str">
        <f t="shared" si="30"/>
        <v/>
      </c>
      <c r="CO83" s="68" t="str">
        <f t="shared" si="31"/>
        <v/>
      </c>
      <c r="CP83" s="65" t="str">
        <f t="shared" si="32"/>
        <v/>
      </c>
      <c r="CQ83" s="68" t="str">
        <f t="shared" si="42"/>
        <v/>
      </c>
      <c r="CR83" s="68" t="e">
        <f>IF(TRIM(MID(SUBSTITUTE($CP83," ",REPT(" ",99)),COLUMN(#REF!)*99-98,99))="","",DATEVALUE(TRIM(MID(SUBSTITUTE($CP83," ",REPT(" ",99)),COLUMN(#REF!)*99-98,99))))</f>
        <v>#REF!</v>
      </c>
      <c r="CS83" s="68" t="str">
        <f t="shared" si="33"/>
        <v/>
      </c>
      <c r="CT83" s="68" t="str">
        <f t="shared" si="34"/>
        <v/>
      </c>
      <c r="CU83" s="68" t="str">
        <f t="shared" si="35"/>
        <v/>
      </c>
      <c r="CV83" s="68" t="str">
        <f t="shared" si="36"/>
        <v/>
      </c>
      <c r="CW83" s="68" t="str">
        <f t="shared" si="37"/>
        <v/>
      </c>
      <c r="CX83" s="68" t="str">
        <f t="shared" si="38"/>
        <v/>
      </c>
      <c r="CY83" s="68" t="str">
        <f t="shared" si="39"/>
        <v/>
      </c>
      <c r="CZ83" s="68" t="str">
        <f t="shared" si="40"/>
        <v/>
      </c>
    </row>
    <row r="84" spans="1:104" s="14" customFormat="1" ht="60" x14ac:dyDescent="0.25">
      <c r="A84" s="27">
        <v>82</v>
      </c>
      <c r="B84" s="109" t="s">
        <v>776</v>
      </c>
      <c r="C84" s="109" t="s">
        <v>777</v>
      </c>
      <c r="D84" s="66">
        <v>57026</v>
      </c>
      <c r="E84" s="67" t="s">
        <v>778</v>
      </c>
      <c r="F84" s="68">
        <v>39983</v>
      </c>
      <c r="G84" s="65" t="s">
        <v>779</v>
      </c>
      <c r="H84" s="65" t="s">
        <v>780</v>
      </c>
      <c r="I84" s="65">
        <v>27169</v>
      </c>
      <c r="J84" s="68">
        <v>40003</v>
      </c>
      <c r="K84" s="65" t="s">
        <v>566</v>
      </c>
      <c r="L84" s="65" t="s">
        <v>781</v>
      </c>
      <c r="M84" s="65" t="s">
        <v>782</v>
      </c>
      <c r="N84" s="65" t="s">
        <v>106</v>
      </c>
      <c r="O84" s="65">
        <v>94170</v>
      </c>
      <c r="P84" s="65"/>
      <c r="Q84" s="65"/>
      <c r="R84" s="89"/>
      <c r="S84" s="65"/>
      <c r="T84" s="65"/>
      <c r="U84" s="65"/>
      <c r="V84" s="65"/>
      <c r="W84" s="65"/>
      <c r="X84" s="100">
        <v>36</v>
      </c>
      <c r="Y84" s="100">
        <v>258</v>
      </c>
      <c r="Z84" s="100">
        <v>94170</v>
      </c>
      <c r="AA84" s="65" t="s">
        <v>212</v>
      </c>
      <c r="AB84" s="65">
        <v>60</v>
      </c>
      <c r="AC84" s="65">
        <v>25</v>
      </c>
      <c r="AD84" s="65">
        <v>125</v>
      </c>
      <c r="AE84" s="100">
        <v>2</v>
      </c>
      <c r="AF84" s="65">
        <v>0.04</v>
      </c>
      <c r="AG84" s="65">
        <v>10</v>
      </c>
      <c r="AH84" s="65"/>
      <c r="AI84" s="65"/>
      <c r="AJ84" s="65">
        <v>0.3</v>
      </c>
      <c r="AK84" s="65" t="s">
        <v>712</v>
      </c>
      <c r="AL84" s="69" t="s">
        <v>783</v>
      </c>
      <c r="AM84" s="69" t="s">
        <v>784</v>
      </c>
      <c r="AN84" s="65" t="s">
        <v>540</v>
      </c>
      <c r="AO84" s="65"/>
      <c r="AP84" s="65"/>
      <c r="AQ84" s="65"/>
      <c r="AT84" s="65" t="s">
        <v>571</v>
      </c>
      <c r="AU84" s="65" t="str">
        <f t="shared" si="22"/>
        <v>Действащо</v>
      </c>
      <c r="CE84" s="65" t="str">
        <f t="shared" si="23"/>
        <v/>
      </c>
      <c r="CF84" s="68" t="str">
        <f t="shared" si="41"/>
        <v/>
      </c>
      <c r="CG84" s="68" t="e">
        <f>IF(TRIM(MID(SUBSTITUTE($CE84," ",REPT(" ",99)),COLUMN(#REF!)*99-98,99))="","",DATEVALUE(TRIM(MID(SUBSTITUTE($CE84," ",REPT(" ",99)),COLUMN(#REF!)*99-98,99))))</f>
        <v>#REF!</v>
      </c>
      <c r="CH84" s="68" t="str">
        <f t="shared" si="24"/>
        <v/>
      </c>
      <c r="CI84" s="68" t="str">
        <f t="shared" si="25"/>
        <v/>
      </c>
      <c r="CJ84" s="68" t="str">
        <f t="shared" si="26"/>
        <v/>
      </c>
      <c r="CK84" s="68" t="str">
        <f t="shared" si="27"/>
        <v/>
      </c>
      <c r="CL84" s="68" t="str">
        <f t="shared" si="28"/>
        <v/>
      </c>
      <c r="CM84" s="68" t="str">
        <f t="shared" si="29"/>
        <v/>
      </c>
      <c r="CN84" s="68" t="str">
        <f t="shared" si="30"/>
        <v/>
      </c>
      <c r="CO84" s="68" t="str">
        <f t="shared" si="31"/>
        <v/>
      </c>
      <c r="CP84" s="65" t="str">
        <f t="shared" si="32"/>
        <v/>
      </c>
      <c r="CQ84" s="68" t="str">
        <f t="shared" si="42"/>
        <v/>
      </c>
      <c r="CR84" s="68" t="e">
        <f>IF(TRIM(MID(SUBSTITUTE($CP84," ",REPT(" ",99)),COLUMN(#REF!)*99-98,99))="","",DATEVALUE(TRIM(MID(SUBSTITUTE($CP84," ",REPT(" ",99)),COLUMN(#REF!)*99-98,99))))</f>
        <v>#REF!</v>
      </c>
      <c r="CS84" s="68" t="str">
        <f t="shared" si="33"/>
        <v/>
      </c>
      <c r="CT84" s="68" t="str">
        <f t="shared" si="34"/>
        <v/>
      </c>
      <c r="CU84" s="68" t="str">
        <f t="shared" si="35"/>
        <v/>
      </c>
      <c r="CV84" s="68" t="str">
        <f t="shared" si="36"/>
        <v/>
      </c>
      <c r="CW84" s="68" t="str">
        <f t="shared" si="37"/>
        <v/>
      </c>
      <c r="CX84" s="68" t="str">
        <f t="shared" si="38"/>
        <v/>
      </c>
      <c r="CY84" s="68" t="str">
        <f t="shared" si="39"/>
        <v/>
      </c>
      <c r="CZ84" s="68" t="str">
        <f t="shared" si="40"/>
        <v/>
      </c>
    </row>
    <row r="85" spans="1:104" s="9" customFormat="1" ht="60" x14ac:dyDescent="0.25">
      <c r="A85" s="27">
        <v>83</v>
      </c>
      <c r="B85" s="45" t="s">
        <v>785</v>
      </c>
      <c r="C85" s="45" t="s">
        <v>786</v>
      </c>
      <c r="D85" s="46">
        <v>875817</v>
      </c>
      <c r="E85" s="43" t="s">
        <v>787</v>
      </c>
      <c r="F85" s="44">
        <v>40000</v>
      </c>
      <c r="G85" s="41" t="s">
        <v>788</v>
      </c>
      <c r="H85" s="41" t="s">
        <v>789</v>
      </c>
      <c r="I85" s="41">
        <v>30692</v>
      </c>
      <c r="J85" s="44">
        <v>40017</v>
      </c>
      <c r="K85" s="41" t="s">
        <v>566</v>
      </c>
      <c r="L85" s="41" t="s">
        <v>677</v>
      </c>
      <c r="M85" s="41" t="s">
        <v>790</v>
      </c>
      <c r="N85" s="41" t="s">
        <v>142</v>
      </c>
      <c r="O85" s="41">
        <v>53724.35</v>
      </c>
      <c r="P85" s="41"/>
      <c r="Q85" s="41"/>
      <c r="R85" s="84"/>
      <c r="S85" s="41"/>
      <c r="T85" s="41"/>
      <c r="U85" s="41"/>
      <c r="V85" s="41"/>
      <c r="W85" s="41"/>
      <c r="X85" s="94">
        <v>19.760000000000002</v>
      </c>
      <c r="Y85" s="94">
        <v>147.19</v>
      </c>
      <c r="Z85" s="94">
        <v>53724.35</v>
      </c>
      <c r="AA85" s="41" t="s">
        <v>212</v>
      </c>
      <c r="AB85" s="41">
        <v>50</v>
      </c>
      <c r="AC85" s="41">
        <v>15</v>
      </c>
      <c r="AD85" s="41">
        <v>70</v>
      </c>
      <c r="AE85" s="94">
        <v>2</v>
      </c>
      <c r="AF85" s="41">
        <v>0.04</v>
      </c>
      <c r="AG85" s="41">
        <v>10</v>
      </c>
      <c r="AH85" s="41"/>
      <c r="AI85" s="41">
        <v>2</v>
      </c>
      <c r="AJ85" s="41">
        <v>0.3</v>
      </c>
      <c r="AK85" s="41" t="s">
        <v>712</v>
      </c>
      <c r="AL85" s="48" t="s">
        <v>791</v>
      </c>
      <c r="AM85" s="48" t="s">
        <v>792</v>
      </c>
      <c r="AN85" s="41" t="s">
        <v>540</v>
      </c>
      <c r="AO85" s="41"/>
      <c r="AP85" s="41"/>
      <c r="AQ85" s="41"/>
      <c r="AT85" s="41" t="s">
        <v>571</v>
      </c>
      <c r="AU85" s="41" t="str">
        <f t="shared" si="22"/>
        <v>Действащо</v>
      </c>
      <c r="CE85" s="41" t="str">
        <f t="shared" si="23"/>
        <v/>
      </c>
      <c r="CF85" s="44" t="str">
        <f t="shared" si="41"/>
        <v/>
      </c>
      <c r="CG85" s="44" t="e">
        <f>IF(TRIM(MID(SUBSTITUTE($CE85," ",REPT(" ",99)),COLUMN(#REF!)*99-98,99))="","",DATEVALUE(TRIM(MID(SUBSTITUTE($CE85," ",REPT(" ",99)),COLUMN(#REF!)*99-98,99))))</f>
        <v>#REF!</v>
      </c>
      <c r="CH85" s="44" t="str">
        <f t="shared" si="24"/>
        <v/>
      </c>
      <c r="CI85" s="44" t="str">
        <f t="shared" si="25"/>
        <v/>
      </c>
      <c r="CJ85" s="44" t="str">
        <f t="shared" si="26"/>
        <v/>
      </c>
      <c r="CK85" s="44" t="str">
        <f t="shared" si="27"/>
        <v/>
      </c>
      <c r="CL85" s="44" t="str">
        <f t="shared" si="28"/>
        <v/>
      </c>
      <c r="CM85" s="44" t="str">
        <f t="shared" si="29"/>
        <v/>
      </c>
      <c r="CN85" s="44" t="str">
        <f t="shared" si="30"/>
        <v/>
      </c>
      <c r="CO85" s="44" t="str">
        <f t="shared" si="31"/>
        <v/>
      </c>
      <c r="CP85" s="41" t="str">
        <f t="shared" si="32"/>
        <v/>
      </c>
      <c r="CQ85" s="44" t="str">
        <f t="shared" si="42"/>
        <v/>
      </c>
      <c r="CR85" s="44" t="e">
        <f>IF(TRIM(MID(SUBSTITUTE($CP85," ",REPT(" ",99)),COLUMN(#REF!)*99-98,99))="","",DATEVALUE(TRIM(MID(SUBSTITUTE($CP85," ",REPT(" ",99)),COLUMN(#REF!)*99-98,99))))</f>
        <v>#REF!</v>
      </c>
      <c r="CS85" s="44" t="str">
        <f t="shared" si="33"/>
        <v/>
      </c>
      <c r="CT85" s="44" t="str">
        <f t="shared" si="34"/>
        <v/>
      </c>
      <c r="CU85" s="44" t="str">
        <f t="shared" si="35"/>
        <v/>
      </c>
      <c r="CV85" s="44" t="str">
        <f t="shared" si="36"/>
        <v/>
      </c>
      <c r="CW85" s="44" t="str">
        <f t="shared" si="37"/>
        <v/>
      </c>
      <c r="CX85" s="44" t="str">
        <f t="shared" si="38"/>
        <v/>
      </c>
      <c r="CY85" s="44" t="str">
        <f t="shared" si="39"/>
        <v/>
      </c>
      <c r="CZ85" s="44" t="str">
        <f t="shared" si="40"/>
        <v/>
      </c>
    </row>
    <row r="86" spans="1:104" s="8" customFormat="1" ht="30" x14ac:dyDescent="0.25">
      <c r="A86" s="27">
        <v>84</v>
      </c>
      <c r="B86" s="36" t="s">
        <v>793</v>
      </c>
      <c r="C86" s="36" t="s">
        <v>794</v>
      </c>
      <c r="D86" s="37">
        <v>102061049</v>
      </c>
      <c r="E86" s="38" t="s">
        <v>795</v>
      </c>
      <c r="F86" s="39">
        <v>40004</v>
      </c>
      <c r="G86" s="36" t="s">
        <v>796</v>
      </c>
      <c r="H86" s="36" t="s">
        <v>76</v>
      </c>
      <c r="I86" s="36">
        <v>7079</v>
      </c>
      <c r="J86" s="39">
        <v>40022</v>
      </c>
      <c r="K86" s="39">
        <v>44043</v>
      </c>
      <c r="L86" s="36" t="s">
        <v>80</v>
      </c>
      <c r="M86" s="36" t="s">
        <v>440</v>
      </c>
      <c r="N86" s="36" t="s">
        <v>82</v>
      </c>
      <c r="O86" s="36">
        <v>2316245</v>
      </c>
      <c r="P86" s="36">
        <v>936</v>
      </c>
      <c r="Q86" s="39">
        <v>41046</v>
      </c>
      <c r="R86" s="83">
        <v>936</v>
      </c>
      <c r="S86" s="39">
        <v>41046</v>
      </c>
      <c r="T86" s="36">
        <v>1609</v>
      </c>
      <c r="U86" s="39">
        <v>42213</v>
      </c>
      <c r="V86" s="36"/>
      <c r="W86" s="36"/>
      <c r="X86" s="93">
        <v>2199.6</v>
      </c>
      <c r="Y86" s="93">
        <v>10723.4</v>
      </c>
      <c r="Z86" s="93">
        <v>2316245</v>
      </c>
      <c r="AA86" s="36" t="s">
        <v>109</v>
      </c>
      <c r="AB86" s="36">
        <v>50</v>
      </c>
      <c r="AC86" s="36"/>
      <c r="AD86" s="36">
        <v>70</v>
      </c>
      <c r="AE86" s="93"/>
      <c r="AF86" s="36"/>
      <c r="AG86" s="36"/>
      <c r="AH86" s="36"/>
      <c r="AI86" s="36"/>
      <c r="AJ86" s="36">
        <v>0.3</v>
      </c>
      <c r="AK86" s="36" t="s">
        <v>797</v>
      </c>
      <c r="AL86" s="39" t="s">
        <v>798</v>
      </c>
      <c r="AM86" s="39" t="s">
        <v>799</v>
      </c>
      <c r="AN86" s="39">
        <v>40022</v>
      </c>
      <c r="AO86" s="39"/>
      <c r="AP86" s="39"/>
      <c r="AQ86" s="39"/>
      <c r="AT86" s="36" t="str">
        <f t="shared" ca="1" si="43"/>
        <v>Прекратено</v>
      </c>
      <c r="AU86" s="36" t="str">
        <f t="shared" si="22"/>
        <v>Прекратено</v>
      </c>
      <c r="CE86" s="36" t="str">
        <f t="shared" si="23"/>
        <v>17.05.2012</v>
      </c>
      <c r="CF86" s="39">
        <f t="shared" si="41"/>
        <v>41046</v>
      </c>
      <c r="CG86" s="39" t="e">
        <f>IF(TRIM(MID(SUBSTITUTE($CE86," ",REPT(" ",99)),COLUMN(#REF!)*99-98,99))="","",DATEVALUE(TRIM(MID(SUBSTITUTE($CE86," ",REPT(" ",99)),COLUMN(#REF!)*99-98,99))))</f>
        <v>#REF!</v>
      </c>
      <c r="CH86" s="39" t="str">
        <f t="shared" si="24"/>
        <v/>
      </c>
      <c r="CI86" s="39" t="str">
        <f t="shared" si="25"/>
        <v/>
      </c>
      <c r="CJ86" s="39" t="str">
        <f t="shared" si="26"/>
        <v/>
      </c>
      <c r="CK86" s="39" t="str">
        <f t="shared" si="27"/>
        <v/>
      </c>
      <c r="CL86" s="39" t="str">
        <f t="shared" si="28"/>
        <v/>
      </c>
      <c r="CM86" s="39" t="str">
        <f t="shared" si="29"/>
        <v/>
      </c>
      <c r="CN86" s="39" t="str">
        <f t="shared" si="30"/>
        <v/>
      </c>
      <c r="CO86" s="39" t="str">
        <f t="shared" si="31"/>
        <v/>
      </c>
      <c r="CP86" s="36" t="str">
        <f t="shared" si="32"/>
        <v>17.05.2012</v>
      </c>
      <c r="CQ86" s="39">
        <f t="shared" si="42"/>
        <v>41046</v>
      </c>
      <c r="CR86" s="39" t="e">
        <f>IF(TRIM(MID(SUBSTITUTE($CP86," ",REPT(" ",99)),COLUMN(#REF!)*99-98,99))="","",DATEVALUE(TRIM(MID(SUBSTITUTE($CP86," ",REPT(" ",99)),COLUMN(#REF!)*99-98,99))))</f>
        <v>#REF!</v>
      </c>
      <c r="CS86" s="39" t="str">
        <f t="shared" si="33"/>
        <v/>
      </c>
      <c r="CT86" s="39" t="str">
        <f t="shared" si="34"/>
        <v/>
      </c>
      <c r="CU86" s="39" t="str">
        <f t="shared" si="35"/>
        <v/>
      </c>
      <c r="CV86" s="39" t="str">
        <f t="shared" si="36"/>
        <v/>
      </c>
      <c r="CW86" s="39" t="str">
        <f t="shared" si="37"/>
        <v/>
      </c>
      <c r="CX86" s="39" t="str">
        <f t="shared" si="38"/>
        <v/>
      </c>
      <c r="CY86" s="39" t="str">
        <f t="shared" si="39"/>
        <v/>
      </c>
      <c r="CZ86" s="39" t="str">
        <f t="shared" si="40"/>
        <v/>
      </c>
    </row>
    <row r="87" spans="1:104" s="14" customFormat="1" ht="60" x14ac:dyDescent="0.25">
      <c r="A87" s="27">
        <v>85</v>
      </c>
      <c r="B87" s="65" t="s">
        <v>800</v>
      </c>
      <c r="C87" s="65" t="s">
        <v>801</v>
      </c>
      <c r="D87" s="66">
        <v>93517</v>
      </c>
      <c r="E87" s="67" t="s">
        <v>802</v>
      </c>
      <c r="F87" s="68">
        <v>40050</v>
      </c>
      <c r="G87" s="65" t="s">
        <v>803</v>
      </c>
      <c r="H87" s="65" t="s">
        <v>804</v>
      </c>
      <c r="I87" s="65">
        <v>17912</v>
      </c>
      <c r="J87" s="68">
        <v>40069</v>
      </c>
      <c r="K87" s="65" t="s">
        <v>566</v>
      </c>
      <c r="L87" s="65" t="s">
        <v>346</v>
      </c>
      <c r="M87" s="65" t="s">
        <v>141</v>
      </c>
      <c r="N87" s="65" t="s">
        <v>142</v>
      </c>
      <c r="O87" s="65">
        <v>186150</v>
      </c>
      <c r="P87" s="65"/>
      <c r="Q87" s="65"/>
      <c r="R87" s="89"/>
      <c r="S87" s="65"/>
      <c r="T87" s="65"/>
      <c r="U87" s="65"/>
      <c r="V87" s="65"/>
      <c r="W87" s="65"/>
      <c r="X87" s="100">
        <v>53.12</v>
      </c>
      <c r="Y87" s="100">
        <v>510</v>
      </c>
      <c r="Z87" s="100">
        <v>186150</v>
      </c>
      <c r="AA87" s="65" t="s">
        <v>109</v>
      </c>
      <c r="AB87" s="65">
        <v>50</v>
      </c>
      <c r="AC87" s="65">
        <v>25</v>
      </c>
      <c r="AD87" s="65">
        <v>125</v>
      </c>
      <c r="AE87" s="100"/>
      <c r="AF87" s="65"/>
      <c r="AG87" s="65"/>
      <c r="AH87" s="65">
        <v>15</v>
      </c>
      <c r="AI87" s="65">
        <v>2</v>
      </c>
      <c r="AJ87" s="65">
        <v>0.3</v>
      </c>
      <c r="AK87" s="65" t="s">
        <v>712</v>
      </c>
      <c r="AL87" s="69" t="s">
        <v>805</v>
      </c>
      <c r="AM87" s="65" t="s">
        <v>806</v>
      </c>
      <c r="AN87" s="65" t="s">
        <v>540</v>
      </c>
      <c r="AO87" s="65"/>
      <c r="AP87" s="65"/>
      <c r="AQ87" s="65"/>
      <c r="AT87" s="65" t="s">
        <v>571</v>
      </c>
      <c r="AU87" s="65" t="str">
        <f t="shared" si="22"/>
        <v>Действащо</v>
      </c>
      <c r="CE87" s="65" t="str">
        <f t="shared" si="23"/>
        <v/>
      </c>
      <c r="CF87" s="68" t="str">
        <f t="shared" si="41"/>
        <v/>
      </c>
      <c r="CG87" s="68" t="e">
        <f>IF(TRIM(MID(SUBSTITUTE($CE87," ",REPT(" ",99)),COLUMN(#REF!)*99-98,99))="","",DATEVALUE(TRIM(MID(SUBSTITUTE($CE87," ",REPT(" ",99)),COLUMN(#REF!)*99-98,99))))</f>
        <v>#REF!</v>
      </c>
      <c r="CH87" s="68" t="str">
        <f t="shared" si="24"/>
        <v/>
      </c>
      <c r="CI87" s="68" t="str">
        <f t="shared" si="25"/>
        <v/>
      </c>
      <c r="CJ87" s="68" t="str">
        <f t="shared" si="26"/>
        <v/>
      </c>
      <c r="CK87" s="68" t="str">
        <f t="shared" si="27"/>
        <v/>
      </c>
      <c r="CL87" s="68" t="str">
        <f t="shared" si="28"/>
        <v/>
      </c>
      <c r="CM87" s="68" t="str">
        <f t="shared" si="29"/>
        <v/>
      </c>
      <c r="CN87" s="68" t="str">
        <f t="shared" si="30"/>
        <v/>
      </c>
      <c r="CO87" s="68" t="str">
        <f t="shared" si="31"/>
        <v/>
      </c>
      <c r="CP87" s="65" t="str">
        <f t="shared" si="32"/>
        <v/>
      </c>
      <c r="CQ87" s="68" t="str">
        <f t="shared" si="42"/>
        <v/>
      </c>
      <c r="CR87" s="68" t="e">
        <f>IF(TRIM(MID(SUBSTITUTE($CP87," ",REPT(" ",99)),COLUMN(#REF!)*99-98,99))="","",DATEVALUE(TRIM(MID(SUBSTITUTE($CP87," ",REPT(" ",99)),COLUMN(#REF!)*99-98,99))))</f>
        <v>#REF!</v>
      </c>
      <c r="CS87" s="68" t="str">
        <f t="shared" si="33"/>
        <v/>
      </c>
      <c r="CT87" s="68" t="str">
        <f t="shared" si="34"/>
        <v/>
      </c>
      <c r="CU87" s="68" t="str">
        <f t="shared" si="35"/>
        <v/>
      </c>
      <c r="CV87" s="68" t="str">
        <f t="shared" si="36"/>
        <v/>
      </c>
      <c r="CW87" s="68" t="str">
        <f t="shared" si="37"/>
        <v/>
      </c>
      <c r="CX87" s="68" t="str">
        <f t="shared" si="38"/>
        <v/>
      </c>
      <c r="CY87" s="68" t="str">
        <f t="shared" si="39"/>
        <v/>
      </c>
      <c r="CZ87" s="68" t="str">
        <f t="shared" si="40"/>
        <v/>
      </c>
    </row>
    <row r="88" spans="1:104" s="9" customFormat="1" ht="45" x14ac:dyDescent="0.25">
      <c r="A88" s="27">
        <v>86</v>
      </c>
      <c r="B88" s="41" t="s">
        <v>279</v>
      </c>
      <c r="C88" s="41" t="s">
        <v>280</v>
      </c>
      <c r="D88" s="42">
        <v>852697</v>
      </c>
      <c r="E88" s="43" t="s">
        <v>807</v>
      </c>
      <c r="F88" s="44">
        <v>40071</v>
      </c>
      <c r="G88" s="41" t="s">
        <v>808</v>
      </c>
      <c r="H88" s="41" t="s">
        <v>809</v>
      </c>
      <c r="I88" s="41">
        <v>62092</v>
      </c>
      <c r="J88" s="44">
        <v>40089</v>
      </c>
      <c r="K88" s="44">
        <v>42280</v>
      </c>
      <c r="L88" s="41" t="s">
        <v>810</v>
      </c>
      <c r="M88" s="41" t="s">
        <v>811</v>
      </c>
      <c r="N88" s="41" t="s">
        <v>232</v>
      </c>
      <c r="O88" s="41">
        <v>26937</v>
      </c>
      <c r="P88" s="41"/>
      <c r="Q88" s="41"/>
      <c r="R88" s="84"/>
      <c r="S88" s="41"/>
      <c r="T88" s="41"/>
      <c r="U88" s="41"/>
      <c r="V88" s="41"/>
      <c r="W88" s="41"/>
      <c r="X88" s="94">
        <v>12.4</v>
      </c>
      <c r="Y88" s="94">
        <v>73.8</v>
      </c>
      <c r="Z88" s="94">
        <v>26937</v>
      </c>
      <c r="AA88" s="41" t="s">
        <v>109</v>
      </c>
      <c r="AB88" s="41">
        <v>50</v>
      </c>
      <c r="AC88" s="41">
        <v>15</v>
      </c>
      <c r="AD88" s="41">
        <v>70</v>
      </c>
      <c r="AE88" s="94">
        <v>2</v>
      </c>
      <c r="AF88" s="41"/>
      <c r="AG88" s="41"/>
      <c r="AH88" s="41"/>
      <c r="AI88" s="41"/>
      <c r="AJ88" s="41">
        <v>0.3</v>
      </c>
      <c r="AK88" s="41" t="s">
        <v>712</v>
      </c>
      <c r="AL88" s="48" t="s">
        <v>812</v>
      </c>
      <c r="AM88" s="48" t="s">
        <v>813</v>
      </c>
      <c r="AN88" s="41" t="s">
        <v>540</v>
      </c>
      <c r="AO88" s="41"/>
      <c r="AP88" s="41"/>
      <c r="AQ88" s="41"/>
      <c r="AT88" s="41" t="str">
        <f t="shared" ca="1" si="43"/>
        <v>Изтекло</v>
      </c>
      <c r="AU88" s="41" t="str">
        <f t="shared" si="22"/>
        <v>Изтекло</v>
      </c>
      <c r="CE88" s="41" t="str">
        <f t="shared" si="23"/>
        <v/>
      </c>
      <c r="CF88" s="44" t="str">
        <f t="shared" si="41"/>
        <v/>
      </c>
      <c r="CG88" s="44" t="e">
        <f>IF(TRIM(MID(SUBSTITUTE($CE88," ",REPT(" ",99)),COLUMN(#REF!)*99-98,99))="","",DATEVALUE(TRIM(MID(SUBSTITUTE($CE88," ",REPT(" ",99)),COLUMN(#REF!)*99-98,99))))</f>
        <v>#REF!</v>
      </c>
      <c r="CH88" s="44" t="str">
        <f t="shared" si="24"/>
        <v/>
      </c>
      <c r="CI88" s="44" t="str">
        <f t="shared" si="25"/>
        <v/>
      </c>
      <c r="CJ88" s="44" t="str">
        <f t="shared" si="26"/>
        <v/>
      </c>
      <c r="CK88" s="44" t="str">
        <f t="shared" si="27"/>
        <v/>
      </c>
      <c r="CL88" s="44" t="str">
        <f t="shared" si="28"/>
        <v/>
      </c>
      <c r="CM88" s="44" t="str">
        <f t="shared" si="29"/>
        <v/>
      </c>
      <c r="CN88" s="44" t="str">
        <f t="shared" si="30"/>
        <v/>
      </c>
      <c r="CO88" s="44" t="str">
        <f t="shared" si="31"/>
        <v/>
      </c>
      <c r="CP88" s="41" t="str">
        <f t="shared" si="32"/>
        <v/>
      </c>
      <c r="CQ88" s="44" t="str">
        <f t="shared" si="42"/>
        <v/>
      </c>
      <c r="CR88" s="44" t="e">
        <f>IF(TRIM(MID(SUBSTITUTE($CP88," ",REPT(" ",99)),COLUMN(#REF!)*99-98,99))="","",DATEVALUE(TRIM(MID(SUBSTITUTE($CP88," ",REPT(" ",99)),COLUMN(#REF!)*99-98,99))))</f>
        <v>#REF!</v>
      </c>
      <c r="CS88" s="44" t="str">
        <f t="shared" si="33"/>
        <v/>
      </c>
      <c r="CT88" s="44" t="str">
        <f t="shared" si="34"/>
        <v/>
      </c>
      <c r="CU88" s="44" t="str">
        <f t="shared" si="35"/>
        <v/>
      </c>
      <c r="CV88" s="44" t="str">
        <f t="shared" si="36"/>
        <v/>
      </c>
      <c r="CW88" s="44" t="str">
        <f t="shared" si="37"/>
        <v/>
      </c>
      <c r="CX88" s="44" t="str">
        <f t="shared" si="38"/>
        <v/>
      </c>
      <c r="CY88" s="44" t="str">
        <f t="shared" si="39"/>
        <v/>
      </c>
      <c r="CZ88" s="44" t="str">
        <f t="shared" si="40"/>
        <v/>
      </c>
    </row>
    <row r="89" spans="1:104" s="6" customFormat="1" ht="45" x14ac:dyDescent="0.25">
      <c r="A89" s="27">
        <v>87</v>
      </c>
      <c r="B89" s="60" t="s">
        <v>814</v>
      </c>
      <c r="C89" s="60" t="s">
        <v>114</v>
      </c>
      <c r="D89" s="61">
        <v>56764</v>
      </c>
      <c r="E89" s="62" t="s">
        <v>815</v>
      </c>
      <c r="F89" s="63">
        <v>40086</v>
      </c>
      <c r="G89" s="60" t="s">
        <v>816</v>
      </c>
      <c r="H89" s="60" t="s">
        <v>817</v>
      </c>
      <c r="I89" s="60">
        <v>56438</v>
      </c>
      <c r="J89" s="63">
        <v>40102</v>
      </c>
      <c r="K89" s="60" t="s">
        <v>818</v>
      </c>
      <c r="L89" s="60" t="s">
        <v>117</v>
      </c>
      <c r="M89" s="60" t="s">
        <v>819</v>
      </c>
      <c r="N89" s="60" t="s">
        <v>82</v>
      </c>
      <c r="O89" s="60">
        <v>59130</v>
      </c>
      <c r="P89" s="60">
        <v>1321</v>
      </c>
      <c r="Q89" s="63">
        <v>41731</v>
      </c>
      <c r="R89" s="87"/>
      <c r="S89" s="60"/>
      <c r="T89" s="60"/>
      <c r="U89" s="60"/>
      <c r="V89" s="60"/>
      <c r="W89" s="60"/>
      <c r="X89" s="98">
        <v>21.4</v>
      </c>
      <c r="Y89" s="98">
        <v>162</v>
      </c>
      <c r="Z89" s="98">
        <v>59130</v>
      </c>
      <c r="AA89" s="60" t="s">
        <v>109</v>
      </c>
      <c r="AB89" s="60">
        <v>50</v>
      </c>
      <c r="AC89" s="60">
        <v>15</v>
      </c>
      <c r="AD89" s="60">
        <v>70</v>
      </c>
      <c r="AE89" s="98"/>
      <c r="AF89" s="60"/>
      <c r="AG89" s="60"/>
      <c r="AH89" s="60"/>
      <c r="AI89" s="60"/>
      <c r="AJ89" s="60"/>
      <c r="AK89" s="60" t="s">
        <v>712</v>
      </c>
      <c r="AL89" s="63" t="s">
        <v>820</v>
      </c>
      <c r="AM89" s="63" t="s">
        <v>821</v>
      </c>
      <c r="AN89" s="60" t="s">
        <v>540</v>
      </c>
      <c r="AO89" s="60"/>
      <c r="AP89" s="60"/>
      <c r="AQ89" s="60"/>
      <c r="AR89" s="12"/>
      <c r="AS89" s="12"/>
      <c r="AT89" s="60" t="s">
        <v>822</v>
      </c>
      <c r="AU89" s="60" t="str">
        <f t="shared" si="22"/>
        <v>Действащо</v>
      </c>
      <c r="CE89" s="27" t="str">
        <f t="shared" si="23"/>
        <v>02.04.2014</v>
      </c>
      <c r="CF89" s="30">
        <f t="shared" si="41"/>
        <v>41731</v>
      </c>
      <c r="CG89" s="30" t="e">
        <f>IF(TRIM(MID(SUBSTITUTE($CE89," ",REPT(" ",99)),COLUMN(#REF!)*99-98,99))="","",DATEVALUE(TRIM(MID(SUBSTITUTE($CE89," ",REPT(" ",99)),COLUMN(#REF!)*99-98,99))))</f>
        <v>#REF!</v>
      </c>
      <c r="CH89" s="30" t="str">
        <f t="shared" si="24"/>
        <v/>
      </c>
      <c r="CI89" s="30" t="str">
        <f t="shared" si="25"/>
        <v/>
      </c>
      <c r="CJ89" s="30" t="str">
        <f t="shared" si="26"/>
        <v/>
      </c>
      <c r="CK89" s="30" t="str">
        <f t="shared" si="27"/>
        <v/>
      </c>
      <c r="CL89" s="30" t="str">
        <f t="shared" si="28"/>
        <v/>
      </c>
      <c r="CM89" s="30" t="str">
        <f t="shared" si="29"/>
        <v/>
      </c>
      <c r="CN89" s="30" t="str">
        <f t="shared" si="30"/>
        <v/>
      </c>
      <c r="CO89" s="30" t="str">
        <f t="shared" si="31"/>
        <v/>
      </c>
      <c r="CP89" s="27" t="str">
        <f t="shared" si="32"/>
        <v/>
      </c>
      <c r="CQ89" s="30" t="str">
        <f t="shared" si="42"/>
        <v/>
      </c>
      <c r="CR89" s="30" t="e">
        <f>IF(TRIM(MID(SUBSTITUTE($CP89," ",REPT(" ",99)),COLUMN(#REF!)*99-98,99))="","",DATEVALUE(TRIM(MID(SUBSTITUTE($CP89," ",REPT(" ",99)),COLUMN(#REF!)*99-98,99))))</f>
        <v>#REF!</v>
      </c>
      <c r="CS89" s="30" t="str">
        <f t="shared" si="33"/>
        <v/>
      </c>
      <c r="CT89" s="30" t="str">
        <f t="shared" si="34"/>
        <v/>
      </c>
      <c r="CU89" s="30" t="str">
        <f t="shared" si="35"/>
        <v/>
      </c>
      <c r="CV89" s="30" t="str">
        <f t="shared" si="36"/>
        <v/>
      </c>
      <c r="CW89" s="30" t="str">
        <f t="shared" si="37"/>
        <v/>
      </c>
      <c r="CX89" s="30" t="str">
        <f t="shared" si="38"/>
        <v/>
      </c>
      <c r="CY89" s="30" t="str">
        <f t="shared" si="39"/>
        <v/>
      </c>
      <c r="CZ89" s="30" t="str">
        <f t="shared" si="40"/>
        <v/>
      </c>
    </row>
    <row r="90" spans="1:104" s="14" customFormat="1" ht="60" x14ac:dyDescent="0.25">
      <c r="A90" s="27">
        <v>88</v>
      </c>
      <c r="B90" s="65" t="s">
        <v>814</v>
      </c>
      <c r="C90" s="65" t="s">
        <v>114</v>
      </c>
      <c r="D90" s="66">
        <v>56764</v>
      </c>
      <c r="E90" s="67" t="s">
        <v>823</v>
      </c>
      <c r="F90" s="68">
        <v>40086</v>
      </c>
      <c r="G90" s="65" t="s">
        <v>824</v>
      </c>
      <c r="H90" s="65" t="s">
        <v>825</v>
      </c>
      <c r="I90" s="65">
        <v>70473</v>
      </c>
      <c r="J90" s="68">
        <v>40103</v>
      </c>
      <c r="K90" s="65" t="s">
        <v>566</v>
      </c>
      <c r="L90" s="65" t="s">
        <v>826</v>
      </c>
      <c r="M90" s="65" t="s">
        <v>827</v>
      </c>
      <c r="N90" s="65" t="s">
        <v>82</v>
      </c>
      <c r="O90" s="65">
        <v>39420</v>
      </c>
      <c r="P90" s="65"/>
      <c r="Q90" s="65"/>
      <c r="R90" s="89"/>
      <c r="S90" s="65"/>
      <c r="T90" s="65"/>
      <c r="U90" s="65"/>
      <c r="V90" s="65"/>
      <c r="W90" s="65"/>
      <c r="X90" s="100">
        <v>15.192</v>
      </c>
      <c r="Y90" s="100">
        <v>108</v>
      </c>
      <c r="Z90" s="100">
        <v>39420</v>
      </c>
      <c r="AA90" s="65" t="s">
        <v>109</v>
      </c>
      <c r="AB90" s="65">
        <v>50</v>
      </c>
      <c r="AC90" s="65">
        <v>15</v>
      </c>
      <c r="AD90" s="65">
        <v>70</v>
      </c>
      <c r="AE90" s="100">
        <v>2</v>
      </c>
      <c r="AF90" s="65">
        <v>0.04</v>
      </c>
      <c r="AG90" s="65">
        <v>10</v>
      </c>
      <c r="AH90" s="65"/>
      <c r="AI90" s="65">
        <v>2</v>
      </c>
      <c r="AJ90" s="65"/>
      <c r="AK90" s="65" t="s">
        <v>712</v>
      </c>
      <c r="AL90" s="69" t="s">
        <v>828</v>
      </c>
      <c r="AM90" s="69" t="s">
        <v>829</v>
      </c>
      <c r="AN90" s="65" t="s">
        <v>540</v>
      </c>
      <c r="AO90" s="65"/>
      <c r="AP90" s="65"/>
      <c r="AQ90" s="65"/>
      <c r="AT90" s="65" t="s">
        <v>571</v>
      </c>
      <c r="AU90" s="65" t="str">
        <f t="shared" si="22"/>
        <v>Действащо</v>
      </c>
      <c r="CE90" s="65" t="str">
        <f t="shared" si="23"/>
        <v/>
      </c>
      <c r="CF90" s="68" t="str">
        <f t="shared" si="41"/>
        <v/>
      </c>
      <c r="CG90" s="68" t="e">
        <f>IF(TRIM(MID(SUBSTITUTE($CE90," ",REPT(" ",99)),COLUMN(#REF!)*99-98,99))="","",DATEVALUE(TRIM(MID(SUBSTITUTE($CE90," ",REPT(" ",99)),COLUMN(#REF!)*99-98,99))))</f>
        <v>#REF!</v>
      </c>
      <c r="CH90" s="68" t="str">
        <f t="shared" si="24"/>
        <v/>
      </c>
      <c r="CI90" s="68" t="str">
        <f t="shared" si="25"/>
        <v/>
      </c>
      <c r="CJ90" s="68" t="str">
        <f t="shared" si="26"/>
        <v/>
      </c>
      <c r="CK90" s="68" t="str">
        <f t="shared" si="27"/>
        <v/>
      </c>
      <c r="CL90" s="68" t="str">
        <f t="shared" si="28"/>
        <v/>
      </c>
      <c r="CM90" s="68" t="str">
        <f t="shared" si="29"/>
        <v/>
      </c>
      <c r="CN90" s="68" t="str">
        <f t="shared" si="30"/>
        <v/>
      </c>
      <c r="CO90" s="68" t="str">
        <f t="shared" si="31"/>
        <v/>
      </c>
      <c r="CP90" s="65" t="str">
        <f t="shared" si="32"/>
        <v/>
      </c>
      <c r="CQ90" s="68" t="str">
        <f t="shared" si="42"/>
        <v/>
      </c>
      <c r="CR90" s="68" t="e">
        <f>IF(TRIM(MID(SUBSTITUTE($CP90," ",REPT(" ",99)),COLUMN(#REF!)*99-98,99))="","",DATEVALUE(TRIM(MID(SUBSTITUTE($CP90," ",REPT(" ",99)),COLUMN(#REF!)*99-98,99))))</f>
        <v>#REF!</v>
      </c>
      <c r="CS90" s="68" t="str">
        <f t="shared" si="33"/>
        <v/>
      </c>
      <c r="CT90" s="68" t="str">
        <f t="shared" si="34"/>
        <v/>
      </c>
      <c r="CU90" s="68" t="str">
        <f t="shared" si="35"/>
        <v/>
      </c>
      <c r="CV90" s="68" t="str">
        <f t="shared" si="36"/>
        <v/>
      </c>
      <c r="CW90" s="68" t="str">
        <f t="shared" si="37"/>
        <v/>
      </c>
      <c r="CX90" s="68" t="str">
        <f t="shared" si="38"/>
        <v/>
      </c>
      <c r="CY90" s="68" t="str">
        <f t="shared" si="39"/>
        <v/>
      </c>
      <c r="CZ90" s="68" t="str">
        <f t="shared" si="40"/>
        <v/>
      </c>
    </row>
    <row r="91" spans="1:104" s="6" customFormat="1" ht="45" x14ac:dyDescent="0.25">
      <c r="A91" s="27">
        <v>89</v>
      </c>
      <c r="B91" s="27" t="s">
        <v>830</v>
      </c>
      <c r="C91" s="27" t="s">
        <v>125</v>
      </c>
      <c r="D91" s="28">
        <v>201275204</v>
      </c>
      <c r="E91" s="29" t="s">
        <v>831</v>
      </c>
      <c r="F91" s="30">
        <v>40086</v>
      </c>
      <c r="G91" s="27" t="s">
        <v>2230</v>
      </c>
      <c r="H91" s="27" t="s">
        <v>832</v>
      </c>
      <c r="I91" s="27">
        <v>83404</v>
      </c>
      <c r="J91" s="30">
        <v>40109</v>
      </c>
      <c r="K91" s="76">
        <v>46492</v>
      </c>
      <c r="L91" s="27" t="s">
        <v>833</v>
      </c>
      <c r="M91" s="27" t="s">
        <v>834</v>
      </c>
      <c r="N91" s="27" t="s">
        <v>82</v>
      </c>
      <c r="O91" s="27">
        <v>109500</v>
      </c>
      <c r="P91" s="1">
        <v>1211</v>
      </c>
      <c r="Q91" s="30">
        <v>41562</v>
      </c>
      <c r="R91" s="1" t="s">
        <v>835</v>
      </c>
      <c r="S91" s="30" t="s">
        <v>836</v>
      </c>
      <c r="T91" s="27"/>
      <c r="U91" s="27"/>
      <c r="V91" s="27"/>
      <c r="W91" s="27"/>
      <c r="X91" s="75">
        <v>36.252000000000002</v>
      </c>
      <c r="Y91" s="75">
        <v>300</v>
      </c>
      <c r="Z91" s="75">
        <v>109500</v>
      </c>
      <c r="AA91" s="27" t="s">
        <v>109</v>
      </c>
      <c r="AB91" s="27">
        <v>35</v>
      </c>
      <c r="AC91" s="27">
        <v>25</v>
      </c>
      <c r="AD91" s="27">
        <v>125</v>
      </c>
      <c r="AE91" s="75">
        <v>2</v>
      </c>
      <c r="AF91" s="27"/>
      <c r="AG91" s="27"/>
      <c r="AH91" s="27"/>
      <c r="AI91" s="27"/>
      <c r="AJ91" s="27"/>
      <c r="AK91" s="27" t="s">
        <v>712</v>
      </c>
      <c r="AL91" s="5" t="s">
        <v>837</v>
      </c>
      <c r="AM91" s="5" t="s">
        <v>838</v>
      </c>
      <c r="AN91" s="27" t="s">
        <v>839</v>
      </c>
      <c r="AO91" s="27"/>
      <c r="AP91" s="27"/>
      <c r="AQ91" s="27"/>
      <c r="AT91" s="27" t="str">
        <f t="shared" ca="1" si="43"/>
        <v>Действащо</v>
      </c>
      <c r="AU91" s="27" t="str">
        <f t="shared" si="22"/>
        <v>Действащо</v>
      </c>
      <c r="CE91" s="27" t="str">
        <f t="shared" si="23"/>
        <v>15.10.2013</v>
      </c>
      <c r="CF91" s="30">
        <f t="shared" si="41"/>
        <v>41562</v>
      </c>
      <c r="CG91" s="30" t="e">
        <f>IF(TRIM(MID(SUBSTITUTE($CE91," ",REPT(" ",99)),COLUMN(#REF!)*99-98,99))="","",DATEVALUE(TRIM(MID(SUBSTITUTE($CE91," ",REPT(" ",99)),COLUMN(#REF!)*99-98,99))))</f>
        <v>#REF!</v>
      </c>
      <c r="CH91" s="30" t="str">
        <f t="shared" si="24"/>
        <v/>
      </c>
      <c r="CI91" s="30" t="str">
        <f t="shared" si="25"/>
        <v/>
      </c>
      <c r="CJ91" s="30" t="str">
        <f t="shared" si="26"/>
        <v/>
      </c>
      <c r="CK91" s="30" t="str">
        <f t="shared" si="27"/>
        <v/>
      </c>
      <c r="CL91" s="30" t="str">
        <f t="shared" si="28"/>
        <v/>
      </c>
      <c r="CM91" s="30" t="str">
        <f t="shared" si="29"/>
        <v/>
      </c>
      <c r="CN91" s="30" t="str">
        <f t="shared" si="30"/>
        <v/>
      </c>
      <c r="CO91" s="30" t="str">
        <f t="shared" si="31"/>
        <v/>
      </c>
      <c r="CP91" s="27" t="str">
        <f t="shared" si="32"/>
        <v>28.8.2015 22.05.2018 11.3.2021</v>
      </c>
      <c r="CQ91" s="30">
        <f t="shared" si="42"/>
        <v>42244</v>
      </c>
      <c r="CR91" s="30" t="e">
        <f>IF(TRIM(MID(SUBSTITUTE($CP91," ",REPT(" ",99)),COLUMN(#REF!)*99-98,99))="","",DATEVALUE(TRIM(MID(SUBSTITUTE($CP91," ",REPT(" ",99)),COLUMN(#REF!)*99-98,99))))</f>
        <v>#REF!</v>
      </c>
      <c r="CS91" s="30">
        <f t="shared" si="33"/>
        <v>43242</v>
      </c>
      <c r="CT91" s="30">
        <f t="shared" si="34"/>
        <v>44266</v>
      </c>
      <c r="CU91" s="30" t="str">
        <f t="shared" si="35"/>
        <v/>
      </c>
      <c r="CV91" s="30" t="str">
        <f t="shared" si="36"/>
        <v/>
      </c>
      <c r="CW91" s="30" t="str">
        <f t="shared" si="37"/>
        <v/>
      </c>
      <c r="CX91" s="30" t="str">
        <f t="shared" si="38"/>
        <v/>
      </c>
      <c r="CY91" s="30" t="str">
        <f t="shared" si="39"/>
        <v/>
      </c>
      <c r="CZ91" s="30" t="str">
        <f t="shared" si="40"/>
        <v/>
      </c>
    </row>
    <row r="92" spans="1:104" s="9" customFormat="1" ht="45" x14ac:dyDescent="0.25">
      <c r="A92" s="41">
        <v>90</v>
      </c>
      <c r="B92" s="41" t="s">
        <v>840</v>
      </c>
      <c r="C92" s="41" t="s">
        <v>197</v>
      </c>
      <c r="D92" s="42" t="s">
        <v>841</v>
      </c>
      <c r="E92" s="43" t="s">
        <v>842</v>
      </c>
      <c r="F92" s="44">
        <v>40086</v>
      </c>
      <c r="G92" s="41" t="s">
        <v>843</v>
      </c>
      <c r="H92" s="41" t="s">
        <v>844</v>
      </c>
      <c r="I92" s="41">
        <v>39133</v>
      </c>
      <c r="J92" s="44">
        <v>40123</v>
      </c>
      <c r="K92" s="44">
        <v>45778</v>
      </c>
      <c r="L92" s="41" t="s">
        <v>218</v>
      </c>
      <c r="M92" s="41" t="s">
        <v>845</v>
      </c>
      <c r="N92" s="41" t="s">
        <v>142</v>
      </c>
      <c r="O92" s="41">
        <v>170000</v>
      </c>
      <c r="P92" s="41">
        <v>67</v>
      </c>
      <c r="Q92" s="44">
        <v>44019</v>
      </c>
      <c r="R92" s="84" t="s">
        <v>846</v>
      </c>
      <c r="S92" s="44" t="s">
        <v>847</v>
      </c>
      <c r="T92" s="41"/>
      <c r="U92" s="41"/>
      <c r="V92" s="41"/>
      <c r="W92" s="41"/>
      <c r="X92" s="94">
        <v>43.2</v>
      </c>
      <c r="Y92" s="94">
        <v>570</v>
      </c>
      <c r="Z92" s="94">
        <v>170000</v>
      </c>
      <c r="AA92" s="41" t="s">
        <v>310</v>
      </c>
      <c r="AB92" s="41">
        <v>50</v>
      </c>
      <c r="AC92" s="41">
        <v>15</v>
      </c>
      <c r="AD92" s="41">
        <v>70</v>
      </c>
      <c r="AE92" s="94">
        <v>2</v>
      </c>
      <c r="AF92" s="41"/>
      <c r="AG92" s="41"/>
      <c r="AH92" s="41"/>
      <c r="AI92" s="41"/>
      <c r="AJ92" s="41"/>
      <c r="AK92" s="41" t="s">
        <v>848</v>
      </c>
      <c r="AL92" s="48" t="s">
        <v>849</v>
      </c>
      <c r="AM92" s="48" t="s">
        <v>850</v>
      </c>
      <c r="AN92" s="44">
        <v>40853</v>
      </c>
      <c r="AO92" s="44"/>
      <c r="AP92" s="44"/>
      <c r="AQ92" s="44"/>
      <c r="AT92" s="41" t="str">
        <f t="shared" ca="1" si="43"/>
        <v>Изтекло</v>
      </c>
      <c r="AU92" s="41" t="str">
        <f t="shared" si="22"/>
        <v>Действащо</v>
      </c>
      <c r="CE92" s="41" t="str">
        <f t="shared" si="23"/>
        <v>07.07.2020</v>
      </c>
      <c r="CF92" s="44">
        <f t="shared" si="41"/>
        <v>44019</v>
      </c>
      <c r="CG92" s="44" t="e">
        <f>IF(TRIM(MID(SUBSTITUTE($CE92," ",REPT(" ",99)),COLUMN(#REF!)*99-98,99))="","",DATEVALUE(TRIM(MID(SUBSTITUTE($CE92," ",REPT(" ",99)),COLUMN(#REF!)*99-98,99))))</f>
        <v>#REF!</v>
      </c>
      <c r="CH92" s="44" t="str">
        <f t="shared" si="24"/>
        <v/>
      </c>
      <c r="CI92" s="44" t="str">
        <f t="shared" si="25"/>
        <v/>
      </c>
      <c r="CJ92" s="44" t="str">
        <f t="shared" si="26"/>
        <v/>
      </c>
      <c r="CK92" s="44" t="str">
        <f t="shared" si="27"/>
        <v/>
      </c>
      <c r="CL92" s="44" t="str">
        <f t="shared" si="28"/>
        <v/>
      </c>
      <c r="CM92" s="44" t="str">
        <f t="shared" si="29"/>
        <v/>
      </c>
      <c r="CN92" s="44" t="str">
        <f t="shared" si="30"/>
        <v/>
      </c>
      <c r="CO92" s="44" t="str">
        <f t="shared" si="31"/>
        <v/>
      </c>
      <c r="CP92" s="41" t="str">
        <f t="shared" si="32"/>
        <v>26.8.2015 07.07.2020</v>
      </c>
      <c r="CQ92" s="44">
        <f t="shared" si="42"/>
        <v>42242</v>
      </c>
      <c r="CR92" s="44" t="e">
        <f>IF(TRIM(MID(SUBSTITUTE($CP92," ",REPT(" ",99)),COLUMN(#REF!)*99-98,99))="","",DATEVALUE(TRIM(MID(SUBSTITUTE($CP92," ",REPT(" ",99)),COLUMN(#REF!)*99-98,99))))</f>
        <v>#REF!</v>
      </c>
      <c r="CS92" s="44">
        <f t="shared" si="33"/>
        <v>44019</v>
      </c>
      <c r="CT92" s="44" t="str">
        <f t="shared" si="34"/>
        <v/>
      </c>
      <c r="CU92" s="44" t="str">
        <f t="shared" si="35"/>
        <v/>
      </c>
      <c r="CV92" s="44" t="str">
        <f t="shared" si="36"/>
        <v/>
      </c>
      <c r="CW92" s="44" t="str">
        <f t="shared" si="37"/>
        <v/>
      </c>
      <c r="CX92" s="44" t="str">
        <f t="shared" si="38"/>
        <v/>
      </c>
      <c r="CY92" s="44" t="str">
        <f t="shared" si="39"/>
        <v/>
      </c>
      <c r="CZ92" s="44" t="str">
        <f t="shared" si="40"/>
        <v/>
      </c>
    </row>
    <row r="93" spans="1:104" s="9" customFormat="1" ht="30" x14ac:dyDescent="0.25">
      <c r="A93" s="27">
        <v>91</v>
      </c>
      <c r="B93" s="41" t="s">
        <v>851</v>
      </c>
      <c r="C93" s="41" t="s">
        <v>250</v>
      </c>
      <c r="D93" s="42">
        <v>131242690</v>
      </c>
      <c r="E93" s="43" t="s">
        <v>852</v>
      </c>
      <c r="F93" s="44">
        <v>40088</v>
      </c>
      <c r="G93" s="41" t="s">
        <v>853</v>
      </c>
      <c r="H93" s="41" t="s">
        <v>228</v>
      </c>
      <c r="I93" s="41">
        <v>11538</v>
      </c>
      <c r="J93" s="44">
        <v>40103</v>
      </c>
      <c r="K93" s="44">
        <v>42294</v>
      </c>
      <c r="L93" s="41" t="s">
        <v>854</v>
      </c>
      <c r="M93" s="41" t="s">
        <v>811</v>
      </c>
      <c r="N93" s="41" t="s">
        <v>82</v>
      </c>
      <c r="O93" s="41">
        <v>182500</v>
      </c>
      <c r="P93" s="41"/>
      <c r="Q93" s="41"/>
      <c r="R93" s="84"/>
      <c r="S93" s="41"/>
      <c r="T93" s="41"/>
      <c r="U93" s="41"/>
      <c r="V93" s="41"/>
      <c r="W93" s="41"/>
      <c r="X93" s="94">
        <v>68.760000000000005</v>
      </c>
      <c r="Y93" s="94">
        <v>500</v>
      </c>
      <c r="Z93" s="94">
        <v>182500</v>
      </c>
      <c r="AA93" s="41" t="s">
        <v>109</v>
      </c>
      <c r="AB93" s="41">
        <v>50</v>
      </c>
      <c r="AC93" s="41">
        <v>15</v>
      </c>
      <c r="AD93" s="41">
        <v>70</v>
      </c>
      <c r="AE93" s="94"/>
      <c r="AF93" s="41"/>
      <c r="AG93" s="41"/>
      <c r="AH93" s="41">
        <v>15</v>
      </c>
      <c r="AI93" s="41">
        <v>2</v>
      </c>
      <c r="AJ93" s="41">
        <v>0.3</v>
      </c>
      <c r="AK93" s="41" t="s">
        <v>712</v>
      </c>
      <c r="AL93" s="48" t="s">
        <v>855</v>
      </c>
      <c r="AM93" s="48" t="s">
        <v>856</v>
      </c>
      <c r="AN93" s="44">
        <v>40195</v>
      </c>
      <c r="AO93" s="44"/>
      <c r="AP93" s="44"/>
      <c r="AQ93" s="44"/>
      <c r="AT93" s="41" t="str">
        <f t="shared" ca="1" si="43"/>
        <v>Изтекло</v>
      </c>
      <c r="AU93" s="41" t="str">
        <f t="shared" si="22"/>
        <v>Изтекло</v>
      </c>
      <c r="CE93" s="41" t="str">
        <f t="shared" si="23"/>
        <v/>
      </c>
      <c r="CF93" s="44" t="str">
        <f t="shared" si="41"/>
        <v/>
      </c>
      <c r="CG93" s="44" t="e">
        <f>IF(TRIM(MID(SUBSTITUTE($CE93," ",REPT(" ",99)),COLUMN(#REF!)*99-98,99))="","",DATEVALUE(TRIM(MID(SUBSTITUTE($CE93," ",REPT(" ",99)),COLUMN(#REF!)*99-98,99))))</f>
        <v>#REF!</v>
      </c>
      <c r="CH93" s="44" t="str">
        <f t="shared" si="24"/>
        <v/>
      </c>
      <c r="CI93" s="44" t="str">
        <f t="shared" si="25"/>
        <v/>
      </c>
      <c r="CJ93" s="44" t="str">
        <f t="shared" si="26"/>
        <v/>
      </c>
      <c r="CK93" s="44" t="str">
        <f t="shared" si="27"/>
        <v/>
      </c>
      <c r="CL93" s="44" t="str">
        <f t="shared" si="28"/>
        <v/>
      </c>
      <c r="CM93" s="44" t="str">
        <f t="shared" si="29"/>
        <v/>
      </c>
      <c r="CN93" s="44" t="str">
        <f t="shared" si="30"/>
        <v/>
      </c>
      <c r="CO93" s="44" t="str">
        <f t="shared" si="31"/>
        <v/>
      </c>
      <c r="CP93" s="41" t="str">
        <f t="shared" si="32"/>
        <v/>
      </c>
      <c r="CQ93" s="44" t="str">
        <f t="shared" si="42"/>
        <v/>
      </c>
      <c r="CR93" s="44" t="e">
        <f>IF(TRIM(MID(SUBSTITUTE($CP93," ",REPT(" ",99)),COLUMN(#REF!)*99-98,99))="","",DATEVALUE(TRIM(MID(SUBSTITUTE($CP93," ",REPT(" ",99)),COLUMN(#REF!)*99-98,99))))</f>
        <v>#REF!</v>
      </c>
      <c r="CS93" s="44" t="str">
        <f t="shared" si="33"/>
        <v/>
      </c>
      <c r="CT93" s="44" t="str">
        <f t="shared" si="34"/>
        <v/>
      </c>
      <c r="CU93" s="44" t="str">
        <f t="shared" si="35"/>
        <v/>
      </c>
      <c r="CV93" s="44" t="str">
        <f t="shared" si="36"/>
        <v/>
      </c>
      <c r="CW93" s="44" t="str">
        <f t="shared" si="37"/>
        <v/>
      </c>
      <c r="CX93" s="44" t="str">
        <f t="shared" si="38"/>
        <v/>
      </c>
      <c r="CY93" s="44" t="str">
        <f t="shared" si="39"/>
        <v/>
      </c>
      <c r="CZ93" s="44" t="str">
        <f t="shared" si="40"/>
        <v/>
      </c>
    </row>
    <row r="94" spans="1:104" s="14" customFormat="1" ht="60" x14ac:dyDescent="0.25">
      <c r="A94" s="27">
        <v>92</v>
      </c>
      <c r="B94" s="65" t="s">
        <v>857</v>
      </c>
      <c r="C94" s="65" t="s">
        <v>125</v>
      </c>
      <c r="D94" s="66">
        <v>148115593</v>
      </c>
      <c r="E94" s="67" t="s">
        <v>858</v>
      </c>
      <c r="F94" s="68">
        <v>40093</v>
      </c>
      <c r="G94" s="65" t="s">
        <v>859</v>
      </c>
      <c r="H94" s="65" t="s">
        <v>860</v>
      </c>
      <c r="I94" s="65">
        <v>10135</v>
      </c>
      <c r="J94" s="68">
        <v>40108</v>
      </c>
      <c r="K94" s="65" t="s">
        <v>861</v>
      </c>
      <c r="L94" s="65" t="s">
        <v>862</v>
      </c>
      <c r="M94" s="65" t="s">
        <v>863</v>
      </c>
      <c r="N94" s="65" t="s">
        <v>188</v>
      </c>
      <c r="O94" s="65">
        <v>12319</v>
      </c>
      <c r="P94" s="65"/>
      <c r="Q94" s="65"/>
      <c r="R94" s="89"/>
      <c r="S94" s="65"/>
      <c r="T94" s="65"/>
      <c r="U94" s="65"/>
      <c r="V94" s="65"/>
      <c r="W94" s="65"/>
      <c r="X94" s="100">
        <v>49.21</v>
      </c>
      <c r="Y94" s="100">
        <v>33.75</v>
      </c>
      <c r="Z94" s="100">
        <v>12319</v>
      </c>
      <c r="AA94" s="65" t="s">
        <v>109</v>
      </c>
      <c r="AB94" s="65">
        <v>50</v>
      </c>
      <c r="AC94" s="65">
        <v>25</v>
      </c>
      <c r="AD94" s="65">
        <v>125</v>
      </c>
      <c r="AE94" s="100">
        <v>2</v>
      </c>
      <c r="AF94" s="65"/>
      <c r="AG94" s="65"/>
      <c r="AH94" s="65"/>
      <c r="AI94" s="65"/>
      <c r="AJ94" s="65">
        <v>0.3</v>
      </c>
      <c r="AK94" s="65" t="s">
        <v>848</v>
      </c>
      <c r="AL94" s="69" t="s">
        <v>864</v>
      </c>
      <c r="AM94" s="69" t="s">
        <v>865</v>
      </c>
      <c r="AN94" s="65" t="s">
        <v>540</v>
      </c>
      <c r="AO94" s="65"/>
      <c r="AP94" s="65"/>
      <c r="AQ94" s="65"/>
      <c r="AT94" s="65" t="s">
        <v>571</v>
      </c>
      <c r="AU94" s="65" t="str">
        <f t="shared" si="22"/>
        <v>Действащо</v>
      </c>
      <c r="CE94" s="65" t="str">
        <f t="shared" si="23"/>
        <v/>
      </c>
      <c r="CF94" s="68" t="str">
        <f t="shared" si="41"/>
        <v/>
      </c>
      <c r="CG94" s="68" t="e">
        <f>IF(TRIM(MID(SUBSTITUTE($CE94," ",REPT(" ",99)),COLUMN(#REF!)*99-98,99))="","",DATEVALUE(TRIM(MID(SUBSTITUTE($CE94," ",REPT(" ",99)),COLUMN(#REF!)*99-98,99))))</f>
        <v>#REF!</v>
      </c>
      <c r="CH94" s="68" t="str">
        <f t="shared" si="24"/>
        <v/>
      </c>
      <c r="CI94" s="68" t="str">
        <f t="shared" si="25"/>
        <v/>
      </c>
      <c r="CJ94" s="68" t="str">
        <f t="shared" si="26"/>
        <v/>
      </c>
      <c r="CK94" s="68" t="str">
        <f t="shared" si="27"/>
        <v/>
      </c>
      <c r="CL94" s="68" t="str">
        <f t="shared" si="28"/>
        <v/>
      </c>
      <c r="CM94" s="68" t="str">
        <f t="shared" si="29"/>
        <v/>
      </c>
      <c r="CN94" s="68" t="str">
        <f t="shared" si="30"/>
        <v/>
      </c>
      <c r="CO94" s="68" t="str">
        <f t="shared" si="31"/>
        <v/>
      </c>
      <c r="CP94" s="65" t="str">
        <f t="shared" si="32"/>
        <v/>
      </c>
      <c r="CQ94" s="68" t="str">
        <f t="shared" si="42"/>
        <v/>
      </c>
      <c r="CR94" s="68" t="e">
        <f>IF(TRIM(MID(SUBSTITUTE($CP94," ",REPT(" ",99)),COLUMN(#REF!)*99-98,99))="","",DATEVALUE(TRIM(MID(SUBSTITUTE($CP94," ",REPT(" ",99)),COLUMN(#REF!)*99-98,99))))</f>
        <v>#REF!</v>
      </c>
      <c r="CS94" s="68" t="str">
        <f t="shared" si="33"/>
        <v/>
      </c>
      <c r="CT94" s="68" t="str">
        <f t="shared" si="34"/>
        <v/>
      </c>
      <c r="CU94" s="68" t="str">
        <f t="shared" si="35"/>
        <v/>
      </c>
      <c r="CV94" s="68" t="str">
        <f t="shared" si="36"/>
        <v/>
      </c>
      <c r="CW94" s="68" t="str">
        <f t="shared" si="37"/>
        <v/>
      </c>
      <c r="CX94" s="68" t="str">
        <f t="shared" si="38"/>
        <v/>
      </c>
      <c r="CY94" s="68" t="str">
        <f t="shared" si="39"/>
        <v/>
      </c>
      <c r="CZ94" s="68" t="str">
        <f t="shared" si="40"/>
        <v/>
      </c>
    </row>
    <row r="95" spans="1:104" s="293" customFormat="1" ht="195" x14ac:dyDescent="0.25">
      <c r="A95" s="286">
        <v>93</v>
      </c>
      <c r="B95" s="287" t="s">
        <v>866</v>
      </c>
      <c r="C95" s="287" t="s">
        <v>250</v>
      </c>
      <c r="D95" s="288">
        <v>121413149</v>
      </c>
      <c r="E95" s="289" t="s">
        <v>867</v>
      </c>
      <c r="F95" s="290">
        <v>40221</v>
      </c>
      <c r="G95" s="287" t="s">
        <v>868</v>
      </c>
      <c r="H95" s="287" t="s">
        <v>869</v>
      </c>
      <c r="I95" s="287">
        <v>70545</v>
      </c>
      <c r="J95" s="290">
        <v>40242</v>
      </c>
      <c r="K95" s="308">
        <v>48091</v>
      </c>
      <c r="L95" s="287" t="s">
        <v>870</v>
      </c>
      <c r="M95" s="287" t="s">
        <v>871</v>
      </c>
      <c r="N95" s="286" t="s">
        <v>142</v>
      </c>
      <c r="O95" s="287">
        <v>1100</v>
      </c>
      <c r="P95" s="287">
        <v>14</v>
      </c>
      <c r="Q95" s="290">
        <v>43884</v>
      </c>
      <c r="R95" s="291" t="s">
        <v>2259</v>
      </c>
      <c r="S95" s="290" t="s">
        <v>2260</v>
      </c>
      <c r="T95" s="287"/>
      <c r="U95" s="290"/>
      <c r="V95" s="287"/>
      <c r="W95" s="287"/>
      <c r="X95" s="292">
        <v>10.8</v>
      </c>
      <c r="Y95" s="292">
        <v>3</v>
      </c>
      <c r="Z95" s="292">
        <v>1100</v>
      </c>
      <c r="AA95" s="287" t="s">
        <v>310</v>
      </c>
      <c r="AB95" s="287">
        <v>50</v>
      </c>
      <c r="AC95" s="287">
        <v>50</v>
      </c>
      <c r="AD95" s="287">
        <v>250</v>
      </c>
      <c r="AE95" s="292"/>
      <c r="AF95" s="287"/>
      <c r="AG95" s="287"/>
      <c r="AH95" s="287">
        <v>10</v>
      </c>
      <c r="AI95" s="287">
        <v>2</v>
      </c>
      <c r="AJ95" s="287">
        <v>0.3</v>
      </c>
      <c r="AK95" s="287" t="s">
        <v>558</v>
      </c>
      <c r="AL95" s="290" t="s">
        <v>872</v>
      </c>
      <c r="AM95" s="309" t="s">
        <v>2324</v>
      </c>
      <c r="AN95" s="290">
        <v>40242</v>
      </c>
      <c r="AO95" s="290" t="s">
        <v>89</v>
      </c>
      <c r="AP95" s="290" t="s">
        <v>90</v>
      </c>
      <c r="AQ95" s="286" t="s">
        <v>145</v>
      </c>
      <c r="AT95" s="286" t="str">
        <f t="shared" ca="1" si="43"/>
        <v>Действащо</v>
      </c>
      <c r="AU95" s="286" t="str">
        <f t="shared" si="22"/>
        <v>Действащо</v>
      </c>
      <c r="CE95" s="286" t="str">
        <f t="shared" si="23"/>
        <v>23.02.2020</v>
      </c>
      <c r="CF95" s="294">
        <f t="shared" si="41"/>
        <v>43884</v>
      </c>
      <c r="CG95" s="294" t="e">
        <f>IF(TRIM(MID(SUBSTITUTE($CE95," ",REPT(" ",99)),COLUMN(#REF!)*99-98,99))="","",DATEVALUE(TRIM(MID(SUBSTITUTE($CE95," ",REPT(" ",99)),COLUMN(#REF!)*99-98,99))))</f>
        <v>#REF!</v>
      </c>
      <c r="CH95" s="294" t="str">
        <f t="shared" si="24"/>
        <v/>
      </c>
      <c r="CI95" s="294" t="str">
        <f t="shared" si="25"/>
        <v/>
      </c>
      <c r="CJ95" s="294" t="str">
        <f t="shared" si="26"/>
        <v/>
      </c>
      <c r="CK95" s="294" t="str">
        <f t="shared" si="27"/>
        <v/>
      </c>
      <c r="CL95" s="294" t="str">
        <f t="shared" si="28"/>
        <v/>
      </c>
      <c r="CM95" s="294" t="str">
        <f t="shared" si="29"/>
        <v/>
      </c>
      <c r="CN95" s="294" t="str">
        <f t="shared" si="30"/>
        <v/>
      </c>
      <c r="CO95" s="294" t="str">
        <f t="shared" si="31"/>
        <v/>
      </c>
      <c r="CP95" s="286" t="str">
        <f t="shared" si="32"/>
        <v>25.1.2016 23.02.2020 04.08.2026</v>
      </c>
      <c r="CQ95" s="294">
        <f t="shared" si="42"/>
        <v>42394</v>
      </c>
      <c r="CR95" s="294" t="e">
        <f>IF(TRIM(MID(SUBSTITUTE($CP95," ",REPT(" ",99)),COLUMN(#REF!)*99-98,99))="","",DATEVALUE(TRIM(MID(SUBSTITUTE($CP95," ",REPT(" ",99)),COLUMN(#REF!)*99-98,99))))</f>
        <v>#REF!</v>
      </c>
      <c r="CS95" s="294">
        <f t="shared" si="33"/>
        <v>43884</v>
      </c>
      <c r="CT95" s="294">
        <f t="shared" si="34"/>
        <v>46238</v>
      </c>
      <c r="CU95" s="294" t="str">
        <f t="shared" si="35"/>
        <v/>
      </c>
      <c r="CV95" s="294" t="str">
        <f t="shared" si="36"/>
        <v/>
      </c>
      <c r="CW95" s="294" t="str">
        <f t="shared" si="37"/>
        <v/>
      </c>
      <c r="CX95" s="294" t="str">
        <f t="shared" si="38"/>
        <v/>
      </c>
      <c r="CY95" s="294" t="str">
        <f t="shared" si="39"/>
        <v/>
      </c>
      <c r="CZ95" s="294" t="str">
        <f t="shared" si="40"/>
        <v/>
      </c>
    </row>
    <row r="96" spans="1:104" s="8" customFormat="1" ht="45" x14ac:dyDescent="0.25">
      <c r="A96" s="27">
        <v>94</v>
      </c>
      <c r="B96" s="60" t="s">
        <v>873</v>
      </c>
      <c r="C96" s="60" t="s">
        <v>250</v>
      </c>
      <c r="D96" s="61">
        <v>102005082</v>
      </c>
      <c r="E96" s="62" t="s">
        <v>874</v>
      </c>
      <c r="F96" s="63">
        <v>40221</v>
      </c>
      <c r="G96" s="60" t="s">
        <v>875</v>
      </c>
      <c r="H96" s="60" t="s">
        <v>876</v>
      </c>
      <c r="I96" s="60">
        <v>44425</v>
      </c>
      <c r="J96" s="63">
        <v>40238</v>
      </c>
      <c r="K96" s="63">
        <v>43160</v>
      </c>
      <c r="L96" s="60" t="s">
        <v>309</v>
      </c>
      <c r="M96" s="60" t="s">
        <v>877</v>
      </c>
      <c r="N96" s="60" t="s">
        <v>82</v>
      </c>
      <c r="O96" s="60">
        <v>700000</v>
      </c>
      <c r="P96" s="60" t="s">
        <v>878</v>
      </c>
      <c r="Q96" s="63" t="s">
        <v>879</v>
      </c>
      <c r="R96" s="87">
        <v>1035</v>
      </c>
      <c r="S96" s="63">
        <v>41264</v>
      </c>
      <c r="T96" s="60">
        <v>23</v>
      </c>
      <c r="U96" s="63">
        <v>42832</v>
      </c>
      <c r="V96" s="60"/>
      <c r="W96" s="60"/>
      <c r="X96" s="98">
        <v>612</v>
      </c>
      <c r="Y96" s="98">
        <v>1918</v>
      </c>
      <c r="Z96" s="98">
        <v>700000</v>
      </c>
      <c r="AA96" s="60" t="s">
        <v>310</v>
      </c>
      <c r="AB96" s="60">
        <v>50</v>
      </c>
      <c r="AC96" s="60"/>
      <c r="AD96" s="60"/>
      <c r="AE96" s="98"/>
      <c r="AF96" s="60"/>
      <c r="AG96" s="60"/>
      <c r="AH96" s="60"/>
      <c r="AI96" s="60"/>
      <c r="AJ96" s="60">
        <v>0.3</v>
      </c>
      <c r="AK96" s="60" t="s">
        <v>880</v>
      </c>
      <c r="AL96" s="63" t="s">
        <v>881</v>
      </c>
      <c r="AM96" s="63" t="s">
        <v>882</v>
      </c>
      <c r="AN96" s="63">
        <v>40238</v>
      </c>
      <c r="AO96" s="63"/>
      <c r="AP96" s="63"/>
      <c r="AQ96" s="63"/>
      <c r="AR96" s="12"/>
      <c r="AS96" s="12"/>
      <c r="AT96" s="60" t="str">
        <f t="shared" ca="1" si="43"/>
        <v>Прекратено</v>
      </c>
      <c r="AU96" s="60" t="str">
        <f t="shared" si="22"/>
        <v>Действащо</v>
      </c>
      <c r="CE96" s="36" t="str">
        <f t="shared" si="23"/>
        <v>14.6.2011 28.07.2015</v>
      </c>
      <c r="CF96" s="39">
        <f t="shared" si="41"/>
        <v>40708</v>
      </c>
      <c r="CG96" s="39" t="e">
        <f>IF(TRIM(MID(SUBSTITUTE($CE96," ",REPT(" ",99)),COLUMN(#REF!)*99-98,99))="","",DATEVALUE(TRIM(MID(SUBSTITUTE($CE96," ",REPT(" ",99)),COLUMN(#REF!)*99-98,99))))</f>
        <v>#REF!</v>
      </c>
      <c r="CH96" s="39">
        <f t="shared" si="24"/>
        <v>42213</v>
      </c>
      <c r="CI96" s="39" t="str">
        <f t="shared" si="25"/>
        <v/>
      </c>
      <c r="CJ96" s="39" t="str">
        <f t="shared" si="26"/>
        <v/>
      </c>
      <c r="CK96" s="39" t="str">
        <f t="shared" si="27"/>
        <v/>
      </c>
      <c r="CL96" s="39" t="str">
        <f t="shared" si="28"/>
        <v/>
      </c>
      <c r="CM96" s="39" t="str">
        <f t="shared" si="29"/>
        <v/>
      </c>
      <c r="CN96" s="39" t="str">
        <f t="shared" si="30"/>
        <v/>
      </c>
      <c r="CO96" s="39" t="str">
        <f t="shared" si="31"/>
        <v/>
      </c>
      <c r="CP96" s="36" t="str">
        <f t="shared" si="32"/>
        <v>21.12.2012</v>
      </c>
      <c r="CQ96" s="39">
        <f t="shared" si="42"/>
        <v>41264</v>
      </c>
      <c r="CR96" s="39" t="e">
        <f>IF(TRIM(MID(SUBSTITUTE($CP96," ",REPT(" ",99)),COLUMN(#REF!)*99-98,99))="","",DATEVALUE(TRIM(MID(SUBSTITUTE($CP96," ",REPT(" ",99)),COLUMN(#REF!)*99-98,99))))</f>
        <v>#REF!</v>
      </c>
      <c r="CS96" s="39" t="str">
        <f t="shared" si="33"/>
        <v/>
      </c>
      <c r="CT96" s="39" t="str">
        <f t="shared" si="34"/>
        <v/>
      </c>
      <c r="CU96" s="39" t="str">
        <f t="shared" si="35"/>
        <v/>
      </c>
      <c r="CV96" s="39" t="str">
        <f t="shared" si="36"/>
        <v/>
      </c>
      <c r="CW96" s="39" t="str">
        <f t="shared" si="37"/>
        <v/>
      </c>
      <c r="CX96" s="39" t="str">
        <f t="shared" si="38"/>
        <v/>
      </c>
      <c r="CY96" s="39" t="str">
        <f t="shared" si="39"/>
        <v/>
      </c>
      <c r="CZ96" s="39" t="str">
        <f t="shared" si="40"/>
        <v/>
      </c>
    </row>
    <row r="97" spans="1:104" s="8" customFormat="1" ht="45" x14ac:dyDescent="0.25">
      <c r="A97" s="27">
        <v>95</v>
      </c>
      <c r="B97" s="36" t="s">
        <v>873</v>
      </c>
      <c r="C97" s="36" t="s">
        <v>250</v>
      </c>
      <c r="D97" s="37">
        <v>102005082</v>
      </c>
      <c r="E97" s="38" t="s">
        <v>874</v>
      </c>
      <c r="F97" s="39">
        <v>40221</v>
      </c>
      <c r="G97" s="36" t="s">
        <v>875</v>
      </c>
      <c r="H97" s="36" t="s">
        <v>876</v>
      </c>
      <c r="I97" s="36">
        <v>44425</v>
      </c>
      <c r="J97" s="39">
        <v>40238</v>
      </c>
      <c r="K97" s="39">
        <v>43160</v>
      </c>
      <c r="L97" s="36" t="s">
        <v>309</v>
      </c>
      <c r="M97" s="36" t="s">
        <v>877</v>
      </c>
      <c r="N97" s="36" t="s">
        <v>82</v>
      </c>
      <c r="O97" s="36">
        <v>59000</v>
      </c>
      <c r="P97" s="36" t="s">
        <v>878</v>
      </c>
      <c r="Q97" s="39" t="s">
        <v>879</v>
      </c>
      <c r="R97" s="83">
        <v>1035</v>
      </c>
      <c r="S97" s="39">
        <v>41264</v>
      </c>
      <c r="T97" s="36">
        <v>23</v>
      </c>
      <c r="U97" s="39">
        <v>42832</v>
      </c>
      <c r="V97" s="36"/>
      <c r="W97" s="36"/>
      <c r="X97" s="93">
        <v>10.8</v>
      </c>
      <c r="Y97" s="93">
        <v>162</v>
      </c>
      <c r="Z97" s="93">
        <v>59000</v>
      </c>
      <c r="AA97" s="36" t="s">
        <v>109</v>
      </c>
      <c r="AB97" s="36">
        <v>50</v>
      </c>
      <c r="AC97" s="36">
        <v>15</v>
      </c>
      <c r="AD97" s="36">
        <v>70</v>
      </c>
      <c r="AE97" s="93"/>
      <c r="AF97" s="36"/>
      <c r="AG97" s="36"/>
      <c r="AH97" s="36"/>
      <c r="AI97" s="36"/>
      <c r="AJ97" s="36"/>
      <c r="AK97" s="36"/>
      <c r="AL97" s="39" t="s">
        <v>881</v>
      </c>
      <c r="AM97" s="39" t="s">
        <v>882</v>
      </c>
      <c r="AN97" s="39">
        <v>40238</v>
      </c>
      <c r="AO97" s="39"/>
      <c r="AP97" s="39"/>
      <c r="AQ97" s="39"/>
      <c r="AT97" s="36" t="str">
        <f t="shared" ca="1" si="43"/>
        <v>Прекратено</v>
      </c>
      <c r="AU97" s="36" t="str">
        <f t="shared" si="22"/>
        <v>Действащо</v>
      </c>
      <c r="CE97" s="36" t="str">
        <f t="shared" si="23"/>
        <v>14.6.2011 28.07.2015</v>
      </c>
      <c r="CF97" s="39">
        <f t="shared" si="41"/>
        <v>40708</v>
      </c>
      <c r="CG97" s="39" t="e">
        <f>IF(TRIM(MID(SUBSTITUTE($CE97," ",REPT(" ",99)),COLUMN(#REF!)*99-98,99))="","",DATEVALUE(TRIM(MID(SUBSTITUTE($CE97," ",REPT(" ",99)),COLUMN(#REF!)*99-98,99))))</f>
        <v>#REF!</v>
      </c>
      <c r="CH97" s="39">
        <f t="shared" si="24"/>
        <v>42213</v>
      </c>
      <c r="CI97" s="39" t="str">
        <f t="shared" si="25"/>
        <v/>
      </c>
      <c r="CJ97" s="39" t="str">
        <f t="shared" si="26"/>
        <v/>
      </c>
      <c r="CK97" s="39" t="str">
        <f t="shared" si="27"/>
        <v/>
      </c>
      <c r="CL97" s="39" t="str">
        <f t="shared" si="28"/>
        <v/>
      </c>
      <c r="CM97" s="39" t="str">
        <f t="shared" si="29"/>
        <v/>
      </c>
      <c r="CN97" s="39" t="str">
        <f t="shared" si="30"/>
        <v/>
      </c>
      <c r="CO97" s="39" t="str">
        <f t="shared" si="31"/>
        <v/>
      </c>
      <c r="CP97" s="36" t="str">
        <f t="shared" si="32"/>
        <v>21.12.2012</v>
      </c>
      <c r="CQ97" s="39">
        <f t="shared" si="42"/>
        <v>41264</v>
      </c>
      <c r="CR97" s="39" t="e">
        <f>IF(TRIM(MID(SUBSTITUTE($CP97," ",REPT(" ",99)),COLUMN(#REF!)*99-98,99))="","",DATEVALUE(TRIM(MID(SUBSTITUTE($CP97," ",REPT(" ",99)),COLUMN(#REF!)*99-98,99))))</f>
        <v>#REF!</v>
      </c>
      <c r="CS97" s="39" t="str">
        <f t="shared" si="33"/>
        <v/>
      </c>
      <c r="CT97" s="39" t="str">
        <f t="shared" si="34"/>
        <v/>
      </c>
      <c r="CU97" s="39" t="str">
        <f t="shared" si="35"/>
        <v/>
      </c>
      <c r="CV97" s="39" t="str">
        <f t="shared" si="36"/>
        <v/>
      </c>
      <c r="CW97" s="39" t="str">
        <f t="shared" si="37"/>
        <v/>
      </c>
      <c r="CX97" s="39" t="str">
        <f t="shared" si="38"/>
        <v/>
      </c>
      <c r="CY97" s="39" t="str">
        <f t="shared" si="39"/>
        <v/>
      </c>
      <c r="CZ97" s="39" t="str">
        <f t="shared" si="40"/>
        <v/>
      </c>
    </row>
    <row r="98" spans="1:104" s="9" customFormat="1" ht="30" x14ac:dyDescent="0.25">
      <c r="A98" s="27">
        <v>96</v>
      </c>
      <c r="B98" s="41" t="s">
        <v>883</v>
      </c>
      <c r="C98" s="41" t="s">
        <v>884</v>
      </c>
      <c r="D98" s="42">
        <v>103504832</v>
      </c>
      <c r="E98" s="43" t="s">
        <v>885</v>
      </c>
      <c r="F98" s="44">
        <v>40234</v>
      </c>
      <c r="G98" s="41" t="s">
        <v>886</v>
      </c>
      <c r="H98" s="41" t="s">
        <v>185</v>
      </c>
      <c r="I98" s="41">
        <v>54145</v>
      </c>
      <c r="J98" s="44">
        <v>40249</v>
      </c>
      <c r="K98" s="44">
        <v>42441</v>
      </c>
      <c r="L98" s="41" t="s">
        <v>186</v>
      </c>
      <c r="M98" s="41" t="s">
        <v>887</v>
      </c>
      <c r="N98" s="41" t="s">
        <v>188</v>
      </c>
      <c r="O98" s="41">
        <v>470</v>
      </c>
      <c r="P98" s="41"/>
      <c r="Q98" s="41"/>
      <c r="R98" s="84"/>
      <c r="S98" s="41"/>
      <c r="T98" s="41"/>
      <c r="U98" s="41"/>
      <c r="V98" s="41"/>
      <c r="W98" s="41"/>
      <c r="X98" s="94"/>
      <c r="Y98" s="94">
        <v>1.9</v>
      </c>
      <c r="Z98" s="94">
        <v>470</v>
      </c>
      <c r="AA98" s="41" t="s">
        <v>109</v>
      </c>
      <c r="AB98" s="41">
        <v>50</v>
      </c>
      <c r="AC98" s="41">
        <v>25</v>
      </c>
      <c r="AD98" s="41">
        <v>125</v>
      </c>
      <c r="AE98" s="94"/>
      <c r="AF98" s="41"/>
      <c r="AG98" s="41"/>
      <c r="AH98" s="41"/>
      <c r="AI98" s="41"/>
      <c r="AJ98" s="41"/>
      <c r="AK98" s="41"/>
      <c r="AL98" s="48" t="s">
        <v>888</v>
      </c>
      <c r="AM98" s="48" t="s">
        <v>889</v>
      </c>
      <c r="AN98" s="41"/>
      <c r="AO98" s="41"/>
      <c r="AP98" s="41"/>
      <c r="AQ98" s="41"/>
      <c r="AT98" s="41" t="str">
        <f t="shared" ca="1" si="43"/>
        <v>Изтекло</v>
      </c>
      <c r="AU98" s="41" t="str">
        <f t="shared" si="22"/>
        <v>Действащо</v>
      </c>
      <c r="CE98" s="41" t="str">
        <f t="shared" si="23"/>
        <v/>
      </c>
      <c r="CF98" s="44" t="str">
        <f t="shared" si="41"/>
        <v/>
      </c>
      <c r="CG98" s="44" t="e">
        <f>IF(TRIM(MID(SUBSTITUTE($CE98," ",REPT(" ",99)),COLUMN(#REF!)*99-98,99))="","",DATEVALUE(TRIM(MID(SUBSTITUTE($CE98," ",REPT(" ",99)),COLUMN(#REF!)*99-98,99))))</f>
        <v>#REF!</v>
      </c>
      <c r="CH98" s="44" t="str">
        <f t="shared" si="24"/>
        <v/>
      </c>
      <c r="CI98" s="44" t="str">
        <f t="shared" si="25"/>
        <v/>
      </c>
      <c r="CJ98" s="44" t="str">
        <f t="shared" si="26"/>
        <v/>
      </c>
      <c r="CK98" s="44" t="str">
        <f t="shared" si="27"/>
        <v/>
      </c>
      <c r="CL98" s="44" t="str">
        <f t="shared" si="28"/>
        <v/>
      </c>
      <c r="CM98" s="44" t="str">
        <f t="shared" si="29"/>
        <v/>
      </c>
      <c r="CN98" s="44" t="str">
        <f t="shared" si="30"/>
        <v/>
      </c>
      <c r="CO98" s="44" t="str">
        <f t="shared" si="31"/>
        <v/>
      </c>
      <c r="CP98" s="41" t="str">
        <f t="shared" si="32"/>
        <v/>
      </c>
      <c r="CQ98" s="44" t="str">
        <f t="shared" si="42"/>
        <v/>
      </c>
      <c r="CR98" s="44" t="e">
        <f>IF(TRIM(MID(SUBSTITUTE($CP98," ",REPT(" ",99)),COLUMN(#REF!)*99-98,99))="","",DATEVALUE(TRIM(MID(SUBSTITUTE($CP98," ",REPT(" ",99)),COLUMN(#REF!)*99-98,99))))</f>
        <v>#REF!</v>
      </c>
      <c r="CS98" s="44" t="str">
        <f t="shared" si="33"/>
        <v/>
      </c>
      <c r="CT98" s="44" t="str">
        <f t="shared" si="34"/>
        <v/>
      </c>
      <c r="CU98" s="44" t="str">
        <f t="shared" si="35"/>
        <v/>
      </c>
      <c r="CV98" s="44" t="str">
        <f t="shared" si="36"/>
        <v/>
      </c>
      <c r="CW98" s="44" t="str">
        <f t="shared" si="37"/>
        <v/>
      </c>
      <c r="CX98" s="44" t="str">
        <f t="shared" si="38"/>
        <v/>
      </c>
      <c r="CY98" s="44" t="str">
        <f t="shared" si="39"/>
        <v/>
      </c>
      <c r="CZ98" s="44" t="str">
        <f t="shared" si="40"/>
        <v/>
      </c>
    </row>
    <row r="99" spans="1:104" s="11" customFormat="1" ht="30" x14ac:dyDescent="0.25">
      <c r="A99" s="27">
        <v>97</v>
      </c>
      <c r="B99" s="56" t="s">
        <v>883</v>
      </c>
      <c r="C99" s="56" t="s">
        <v>884</v>
      </c>
      <c r="D99" s="57">
        <v>103504832</v>
      </c>
      <c r="E99" s="58" t="s">
        <v>885</v>
      </c>
      <c r="F99" s="59">
        <v>40234</v>
      </c>
      <c r="G99" s="56" t="s">
        <v>890</v>
      </c>
      <c r="H99" s="56" t="s">
        <v>185</v>
      </c>
      <c r="I99" s="56">
        <v>54145</v>
      </c>
      <c r="J99" s="59">
        <v>40249</v>
      </c>
      <c r="K99" s="59">
        <v>42441</v>
      </c>
      <c r="L99" s="56" t="s">
        <v>186</v>
      </c>
      <c r="M99" s="56" t="s">
        <v>887</v>
      </c>
      <c r="N99" s="56" t="s">
        <v>188</v>
      </c>
      <c r="O99" s="56">
        <v>150</v>
      </c>
      <c r="P99" s="56"/>
      <c r="Q99" s="56"/>
      <c r="R99" s="86"/>
      <c r="S99" s="56"/>
      <c r="T99" s="56"/>
      <c r="U99" s="56"/>
      <c r="V99" s="56"/>
      <c r="W99" s="56"/>
      <c r="X99" s="97">
        <v>7.0000000000000007E-2</v>
      </c>
      <c r="Y99" s="97"/>
      <c r="Z99" s="97">
        <v>150</v>
      </c>
      <c r="AA99" s="56" t="s">
        <v>310</v>
      </c>
      <c r="AB99" s="56">
        <v>50</v>
      </c>
      <c r="AC99" s="56"/>
      <c r="AD99" s="56">
        <v>150</v>
      </c>
      <c r="AE99" s="97"/>
      <c r="AF99" s="56"/>
      <c r="AG99" s="56"/>
      <c r="AH99" s="56"/>
      <c r="AI99" s="56"/>
      <c r="AJ99" s="56"/>
      <c r="AK99" s="56" t="s">
        <v>891</v>
      </c>
      <c r="AL99" s="59" t="s">
        <v>888</v>
      </c>
      <c r="AM99" s="59" t="s">
        <v>889</v>
      </c>
      <c r="AN99" s="56"/>
      <c r="AO99" s="56"/>
      <c r="AP99" s="56"/>
      <c r="AQ99" s="56"/>
      <c r="AT99" s="56" t="str">
        <f t="shared" ca="1" si="43"/>
        <v>Изтекло</v>
      </c>
      <c r="AU99" s="56" t="str">
        <f t="shared" si="22"/>
        <v>Действащо</v>
      </c>
      <c r="CE99" s="56" t="str">
        <f t="shared" si="23"/>
        <v/>
      </c>
      <c r="CF99" s="59" t="str">
        <f t="shared" si="41"/>
        <v/>
      </c>
      <c r="CG99" s="59" t="e">
        <f>IF(TRIM(MID(SUBSTITUTE($CE99," ",REPT(" ",99)),COLUMN(#REF!)*99-98,99))="","",DATEVALUE(TRIM(MID(SUBSTITUTE($CE99," ",REPT(" ",99)),COLUMN(#REF!)*99-98,99))))</f>
        <v>#REF!</v>
      </c>
      <c r="CH99" s="59" t="str">
        <f t="shared" si="24"/>
        <v/>
      </c>
      <c r="CI99" s="59" t="str">
        <f t="shared" si="25"/>
        <v/>
      </c>
      <c r="CJ99" s="59" t="str">
        <f t="shared" si="26"/>
        <v/>
      </c>
      <c r="CK99" s="59" t="str">
        <f t="shared" si="27"/>
        <v/>
      </c>
      <c r="CL99" s="59" t="str">
        <f t="shared" si="28"/>
        <v/>
      </c>
      <c r="CM99" s="59" t="str">
        <f t="shared" si="29"/>
        <v/>
      </c>
      <c r="CN99" s="59" t="str">
        <f t="shared" si="30"/>
        <v/>
      </c>
      <c r="CO99" s="59" t="str">
        <f t="shared" si="31"/>
        <v/>
      </c>
      <c r="CP99" s="56" t="str">
        <f t="shared" si="32"/>
        <v/>
      </c>
      <c r="CQ99" s="59" t="str">
        <f t="shared" si="42"/>
        <v/>
      </c>
      <c r="CR99" s="59" t="e">
        <f>IF(TRIM(MID(SUBSTITUTE($CP99," ",REPT(" ",99)),COLUMN(#REF!)*99-98,99))="","",DATEVALUE(TRIM(MID(SUBSTITUTE($CP99," ",REPT(" ",99)),COLUMN(#REF!)*99-98,99))))</f>
        <v>#REF!</v>
      </c>
      <c r="CS99" s="59" t="str">
        <f t="shared" si="33"/>
        <v/>
      </c>
      <c r="CT99" s="59" t="str">
        <f t="shared" si="34"/>
        <v/>
      </c>
      <c r="CU99" s="59" t="str">
        <f t="shared" si="35"/>
        <v/>
      </c>
      <c r="CV99" s="59" t="str">
        <f t="shared" si="36"/>
        <v/>
      </c>
      <c r="CW99" s="59" t="str">
        <f t="shared" si="37"/>
        <v/>
      </c>
      <c r="CX99" s="59" t="str">
        <f t="shared" si="38"/>
        <v/>
      </c>
      <c r="CY99" s="59" t="str">
        <f t="shared" si="39"/>
        <v/>
      </c>
      <c r="CZ99" s="59" t="str">
        <f t="shared" si="40"/>
        <v/>
      </c>
    </row>
    <row r="100" spans="1:104" s="16" customFormat="1" ht="195" x14ac:dyDescent="0.25">
      <c r="A100" s="27">
        <v>98</v>
      </c>
      <c r="B100" s="111" t="s">
        <v>892</v>
      </c>
      <c r="C100" s="111" t="s">
        <v>125</v>
      </c>
      <c r="D100" s="112">
        <v>103930885</v>
      </c>
      <c r="E100" s="113" t="s">
        <v>893</v>
      </c>
      <c r="F100" s="114">
        <v>40280</v>
      </c>
      <c r="G100" s="111" t="s">
        <v>894</v>
      </c>
      <c r="H100" s="111" t="s">
        <v>895</v>
      </c>
      <c r="I100" s="111">
        <v>10135</v>
      </c>
      <c r="J100" s="114">
        <v>40296</v>
      </c>
      <c r="K100" s="114">
        <v>43465</v>
      </c>
      <c r="L100" s="111" t="s">
        <v>128</v>
      </c>
      <c r="M100" s="111" t="s">
        <v>338</v>
      </c>
      <c r="N100" s="111" t="s">
        <v>130</v>
      </c>
      <c r="O100" s="111">
        <v>3600</v>
      </c>
      <c r="P100" s="111">
        <v>1191</v>
      </c>
      <c r="Q100" s="114">
        <v>41520</v>
      </c>
      <c r="R100" s="116" t="s">
        <v>896</v>
      </c>
      <c r="S100" s="114" t="s">
        <v>897</v>
      </c>
      <c r="T100" s="111"/>
      <c r="U100" s="111"/>
      <c r="V100" s="111"/>
      <c r="W100" s="111"/>
      <c r="X100" s="121"/>
      <c r="Y100" s="121">
        <v>15</v>
      </c>
      <c r="Z100" s="121">
        <v>3600</v>
      </c>
      <c r="AA100" s="111" t="s">
        <v>310</v>
      </c>
      <c r="AB100" s="111">
        <v>50</v>
      </c>
      <c r="AC100" s="111"/>
      <c r="AD100" s="111">
        <v>150</v>
      </c>
      <c r="AE100" s="121"/>
      <c r="AF100" s="111"/>
      <c r="AG100" s="111"/>
      <c r="AH100" s="111"/>
      <c r="AI100" s="111"/>
      <c r="AJ100" s="111">
        <v>10</v>
      </c>
      <c r="AK100" s="111"/>
      <c r="AL100" s="114" t="s">
        <v>898</v>
      </c>
      <c r="AM100" s="114" t="s">
        <v>899</v>
      </c>
      <c r="AN100" s="114">
        <v>40296</v>
      </c>
      <c r="AO100" s="114" t="s">
        <v>89</v>
      </c>
      <c r="AP100" s="114" t="s">
        <v>90</v>
      </c>
      <c r="AQ100" s="111" t="s">
        <v>261</v>
      </c>
      <c r="AT100" s="111" t="str">
        <f t="shared" ca="1" si="43"/>
        <v>Изтекло</v>
      </c>
      <c r="AU100" s="111" t="str">
        <f t="shared" si="22"/>
        <v>Действащо</v>
      </c>
      <c r="CE100" s="111" t="str">
        <f t="shared" si="23"/>
        <v>03.09.2013</v>
      </c>
      <c r="CF100" s="114">
        <f t="shared" si="41"/>
        <v>41520</v>
      </c>
      <c r="CG100" s="114" t="e">
        <f>IF(TRIM(MID(SUBSTITUTE($CE100," ",REPT(" ",99)),COLUMN(#REF!)*99-98,99))="","",DATEVALUE(TRIM(MID(SUBSTITUTE($CE100," ",REPT(" ",99)),COLUMN(#REF!)*99-98,99))))</f>
        <v>#REF!</v>
      </c>
      <c r="CH100" s="114" t="str">
        <f t="shared" si="24"/>
        <v/>
      </c>
      <c r="CI100" s="114" t="str">
        <f t="shared" si="25"/>
        <v/>
      </c>
      <c r="CJ100" s="114" t="str">
        <f t="shared" si="26"/>
        <v/>
      </c>
      <c r="CK100" s="114" t="str">
        <f t="shared" si="27"/>
        <v/>
      </c>
      <c r="CL100" s="114" t="str">
        <f t="shared" si="28"/>
        <v/>
      </c>
      <c r="CM100" s="114" t="str">
        <f t="shared" si="29"/>
        <v/>
      </c>
      <c r="CN100" s="114" t="str">
        <f t="shared" si="30"/>
        <v/>
      </c>
      <c r="CO100" s="114" t="str">
        <f t="shared" si="31"/>
        <v/>
      </c>
      <c r="CP100" s="111" t="str">
        <f t="shared" si="32"/>
        <v>12.2.2013 02.05.2018</v>
      </c>
      <c r="CQ100" s="114">
        <f t="shared" si="42"/>
        <v>41317</v>
      </c>
      <c r="CR100" s="114" t="e">
        <f>IF(TRIM(MID(SUBSTITUTE($CP100," ",REPT(" ",99)),COLUMN(#REF!)*99-98,99))="","",DATEVALUE(TRIM(MID(SUBSTITUTE($CP100," ",REPT(" ",99)),COLUMN(#REF!)*99-98,99))))</f>
        <v>#REF!</v>
      </c>
      <c r="CS100" s="114">
        <f t="shared" si="33"/>
        <v>43222</v>
      </c>
      <c r="CT100" s="114" t="str">
        <f t="shared" si="34"/>
        <v/>
      </c>
      <c r="CU100" s="114" t="str">
        <f t="shared" si="35"/>
        <v/>
      </c>
      <c r="CV100" s="114" t="str">
        <f t="shared" si="36"/>
        <v/>
      </c>
      <c r="CW100" s="114" t="str">
        <f t="shared" si="37"/>
        <v/>
      </c>
      <c r="CX100" s="114" t="str">
        <f t="shared" si="38"/>
        <v/>
      </c>
      <c r="CY100" s="114" t="str">
        <f t="shared" si="39"/>
        <v/>
      </c>
      <c r="CZ100" s="114" t="str">
        <f t="shared" si="40"/>
        <v/>
      </c>
    </row>
    <row r="101" spans="1:104" s="6" customFormat="1" ht="195" x14ac:dyDescent="0.25">
      <c r="A101" s="27">
        <v>99</v>
      </c>
      <c r="B101" s="49" t="s">
        <v>900</v>
      </c>
      <c r="C101" s="49" t="s">
        <v>125</v>
      </c>
      <c r="D101" s="50">
        <v>103044056</v>
      </c>
      <c r="E101" s="51" t="s">
        <v>901</v>
      </c>
      <c r="F101" s="5">
        <v>40364</v>
      </c>
      <c r="G101" s="27" t="s">
        <v>902</v>
      </c>
      <c r="H101" s="27" t="s">
        <v>903</v>
      </c>
      <c r="I101" s="27">
        <v>78519</v>
      </c>
      <c r="J101" s="30">
        <v>40379</v>
      </c>
      <c r="K101" s="76">
        <v>46553</v>
      </c>
      <c r="L101" s="27" t="s">
        <v>346</v>
      </c>
      <c r="M101" s="27" t="s">
        <v>904</v>
      </c>
      <c r="N101" s="27" t="s">
        <v>142</v>
      </c>
      <c r="O101" s="27">
        <v>380000</v>
      </c>
      <c r="P101" s="27">
        <v>151</v>
      </c>
      <c r="Q101" s="30">
        <v>43745</v>
      </c>
      <c r="R101" s="1" t="s">
        <v>905</v>
      </c>
      <c r="S101" s="30" t="s">
        <v>906</v>
      </c>
      <c r="T101" s="27"/>
      <c r="U101" s="27"/>
      <c r="V101" s="27"/>
      <c r="W101" s="27"/>
      <c r="X101" s="75"/>
      <c r="Y101" s="75">
        <v>1041</v>
      </c>
      <c r="Z101" s="75">
        <v>380000</v>
      </c>
      <c r="AA101" s="27" t="s">
        <v>212</v>
      </c>
      <c r="AB101" s="27">
        <v>50</v>
      </c>
      <c r="AC101" s="27"/>
      <c r="AD101" s="27">
        <v>70</v>
      </c>
      <c r="AE101" s="75"/>
      <c r="AF101" s="27"/>
      <c r="AG101" s="27"/>
      <c r="AH101" s="27"/>
      <c r="AI101" s="27"/>
      <c r="AJ101" s="27">
        <v>0.3</v>
      </c>
      <c r="AK101" s="27"/>
      <c r="AL101" s="5" t="s">
        <v>907</v>
      </c>
      <c r="AM101" s="5" t="s">
        <v>908</v>
      </c>
      <c r="AN101" s="30">
        <v>40379</v>
      </c>
      <c r="AO101" s="30" t="s">
        <v>89</v>
      </c>
      <c r="AP101" s="30" t="s">
        <v>90</v>
      </c>
      <c r="AQ101" s="27" t="s">
        <v>261</v>
      </c>
      <c r="AT101" s="27" t="str">
        <f t="shared" ca="1" si="43"/>
        <v>Действащо</v>
      </c>
      <c r="AU101" s="27" t="str">
        <f t="shared" si="22"/>
        <v>Действащо</v>
      </c>
      <c r="CE101" s="27" t="str">
        <f t="shared" si="23"/>
        <v>07.10.2019</v>
      </c>
      <c r="CF101" s="30">
        <f t="shared" si="41"/>
        <v>43745</v>
      </c>
      <c r="CG101" s="30" t="e">
        <f>IF(TRIM(MID(SUBSTITUTE($CE101," ",REPT(" ",99)),COLUMN(#REF!)*99-98,99))="","",DATEVALUE(TRIM(MID(SUBSTITUTE($CE101," ",REPT(" ",99)),COLUMN(#REF!)*99-98,99))))</f>
        <v>#REF!</v>
      </c>
      <c r="CH101" s="30" t="str">
        <f t="shared" si="24"/>
        <v/>
      </c>
      <c r="CI101" s="30" t="str">
        <f t="shared" si="25"/>
        <v/>
      </c>
      <c r="CJ101" s="30" t="str">
        <f t="shared" si="26"/>
        <v/>
      </c>
      <c r="CK101" s="30" t="str">
        <f t="shared" si="27"/>
        <v/>
      </c>
      <c r="CL101" s="30" t="str">
        <f t="shared" si="28"/>
        <v/>
      </c>
      <c r="CM101" s="30" t="str">
        <f t="shared" si="29"/>
        <v/>
      </c>
      <c r="CN101" s="30" t="str">
        <f t="shared" si="30"/>
        <v/>
      </c>
      <c r="CO101" s="30" t="str">
        <f t="shared" si="31"/>
        <v/>
      </c>
      <c r="CP101" s="27" t="str">
        <f t="shared" si="32"/>
        <v>20.5.2016 25.6.2021</v>
      </c>
      <c r="CQ101" s="30">
        <f t="shared" si="42"/>
        <v>42510</v>
      </c>
      <c r="CR101" s="30" t="e">
        <f>IF(TRIM(MID(SUBSTITUTE($CP101," ",REPT(" ",99)),COLUMN(#REF!)*99-98,99))="","",DATEVALUE(TRIM(MID(SUBSTITUTE($CP101," ",REPT(" ",99)),COLUMN(#REF!)*99-98,99))))</f>
        <v>#REF!</v>
      </c>
      <c r="CS101" s="30">
        <f t="shared" si="33"/>
        <v>44372</v>
      </c>
      <c r="CT101" s="30" t="str">
        <f t="shared" si="34"/>
        <v/>
      </c>
      <c r="CU101" s="30" t="str">
        <f t="shared" si="35"/>
        <v/>
      </c>
      <c r="CV101" s="30" t="str">
        <f t="shared" si="36"/>
        <v/>
      </c>
      <c r="CW101" s="30" t="str">
        <f t="shared" si="37"/>
        <v/>
      </c>
      <c r="CX101" s="30" t="str">
        <f t="shared" si="38"/>
        <v/>
      </c>
      <c r="CY101" s="30" t="str">
        <f t="shared" si="39"/>
        <v/>
      </c>
      <c r="CZ101" s="30" t="str">
        <f t="shared" si="40"/>
        <v/>
      </c>
    </row>
    <row r="102" spans="1:104" s="6" customFormat="1" ht="195" x14ac:dyDescent="0.25">
      <c r="A102" s="27">
        <v>100</v>
      </c>
      <c r="B102" s="49" t="s">
        <v>2287</v>
      </c>
      <c r="C102" s="49" t="s">
        <v>76</v>
      </c>
      <c r="D102" s="50" t="s">
        <v>909</v>
      </c>
      <c r="E102" s="51" t="s">
        <v>910</v>
      </c>
      <c r="F102" s="5">
        <v>38658</v>
      </c>
      <c r="G102" s="27" t="s">
        <v>911</v>
      </c>
      <c r="H102" s="27" t="s">
        <v>76</v>
      </c>
      <c r="I102" s="27">
        <v>7079</v>
      </c>
      <c r="J102" s="30">
        <v>39023</v>
      </c>
      <c r="K102" s="76">
        <v>46522</v>
      </c>
      <c r="L102" s="27" t="s">
        <v>912</v>
      </c>
      <c r="M102" s="27" t="s">
        <v>440</v>
      </c>
      <c r="N102" s="27" t="s">
        <v>82</v>
      </c>
      <c r="O102" s="27">
        <v>43771968</v>
      </c>
      <c r="P102" s="27">
        <v>94</v>
      </c>
      <c r="Q102" s="30">
        <v>44337</v>
      </c>
      <c r="R102" s="1" t="s">
        <v>913</v>
      </c>
      <c r="S102" s="27" t="s">
        <v>914</v>
      </c>
      <c r="T102" s="27"/>
      <c r="U102" s="27"/>
      <c r="V102" s="27"/>
      <c r="W102" s="27"/>
      <c r="X102" s="75">
        <v>5760</v>
      </c>
      <c r="Y102" s="75">
        <v>119923</v>
      </c>
      <c r="Z102" s="75">
        <v>43771968</v>
      </c>
      <c r="AA102" s="27" t="s">
        <v>212</v>
      </c>
      <c r="AB102" s="27">
        <v>35</v>
      </c>
      <c r="AC102" s="27">
        <v>25</v>
      </c>
      <c r="AD102" s="27">
        <v>125</v>
      </c>
      <c r="AE102" s="75"/>
      <c r="AF102" s="27"/>
      <c r="AG102" s="27"/>
      <c r="AH102" s="27">
        <v>10</v>
      </c>
      <c r="AI102" s="27">
        <v>1</v>
      </c>
      <c r="AJ102" s="27">
        <v>0.3</v>
      </c>
      <c r="AK102" s="27" t="s">
        <v>915</v>
      </c>
      <c r="AL102" s="5" t="s">
        <v>916</v>
      </c>
      <c r="AM102" s="5" t="s">
        <v>917</v>
      </c>
      <c r="AN102" s="30">
        <v>38658</v>
      </c>
      <c r="AO102" s="30" t="s">
        <v>89</v>
      </c>
      <c r="AP102" s="30" t="s">
        <v>90</v>
      </c>
      <c r="AQ102" s="27" t="s">
        <v>91</v>
      </c>
      <c r="AT102" s="27" t="str">
        <f t="shared" ca="1" si="43"/>
        <v>Действащо</v>
      </c>
      <c r="AU102" s="27" t="str">
        <f t="shared" si="22"/>
        <v>Действащо</v>
      </c>
      <c r="CE102" s="27" t="str">
        <f t="shared" si="23"/>
        <v>21.05.2021</v>
      </c>
      <c r="CF102" s="30">
        <f t="shared" si="41"/>
        <v>44337</v>
      </c>
      <c r="CG102" s="30" t="e">
        <f>IF(TRIM(MID(SUBSTITUTE($CE102," ",REPT(" ",99)),COLUMN(#REF!)*99-98,99))="","",DATEVALUE(TRIM(MID(SUBSTITUTE($CE102," ",REPT(" ",99)),COLUMN(#REF!)*99-98,99))))</f>
        <v>#REF!</v>
      </c>
      <c r="CH102" s="30" t="str">
        <f t="shared" si="24"/>
        <v/>
      </c>
      <c r="CI102" s="30" t="str">
        <f t="shared" si="25"/>
        <v/>
      </c>
      <c r="CJ102" s="30" t="str">
        <f t="shared" si="26"/>
        <v/>
      </c>
      <c r="CK102" s="30" t="str">
        <f t="shared" si="27"/>
        <v/>
      </c>
      <c r="CL102" s="30" t="str">
        <f t="shared" si="28"/>
        <v/>
      </c>
      <c r="CM102" s="30" t="str">
        <f t="shared" si="29"/>
        <v/>
      </c>
      <c r="CN102" s="30" t="str">
        <f t="shared" si="30"/>
        <v/>
      </c>
      <c r="CO102" s="30" t="str">
        <f t="shared" si="31"/>
        <v/>
      </c>
      <c r="CP102" s="27" t="str">
        <f t="shared" si="32"/>
        <v>10.06.2008 18.08.2010 17.10.2012 21.5.2021</v>
      </c>
      <c r="CQ102" s="30">
        <f t="shared" si="42"/>
        <v>39609</v>
      </c>
      <c r="CR102" s="30" t="e">
        <f>IF(TRIM(MID(SUBSTITUTE($CP102," ",REPT(" ",99)),COLUMN(#REF!)*99-98,99))="","",DATEVALUE(TRIM(MID(SUBSTITUTE($CP102," ",REPT(" ",99)),COLUMN(#REF!)*99-98,99))))</f>
        <v>#REF!</v>
      </c>
      <c r="CS102" s="30">
        <f t="shared" si="33"/>
        <v>40408</v>
      </c>
      <c r="CT102" s="30">
        <f t="shared" si="34"/>
        <v>41199</v>
      </c>
      <c r="CU102" s="30">
        <f t="shared" si="35"/>
        <v>44337</v>
      </c>
      <c r="CV102" s="30" t="str">
        <f t="shared" si="36"/>
        <v/>
      </c>
      <c r="CW102" s="30" t="str">
        <f t="shared" si="37"/>
        <v/>
      </c>
      <c r="CX102" s="30" t="str">
        <f t="shared" si="38"/>
        <v/>
      </c>
      <c r="CY102" s="30" t="str">
        <f t="shared" si="39"/>
        <v/>
      </c>
      <c r="CZ102" s="30" t="str">
        <f t="shared" si="40"/>
        <v/>
      </c>
    </row>
    <row r="103" spans="1:104" s="208" customFormat="1" ht="45" x14ac:dyDescent="0.25">
      <c r="A103" s="201">
        <v>101</v>
      </c>
      <c r="B103" s="201" t="s">
        <v>800</v>
      </c>
      <c r="C103" s="201" t="s">
        <v>801</v>
      </c>
      <c r="D103" s="202">
        <v>93517</v>
      </c>
      <c r="E103" s="203" t="s">
        <v>918</v>
      </c>
      <c r="F103" s="204">
        <v>40408</v>
      </c>
      <c r="G103" s="201" t="s">
        <v>919</v>
      </c>
      <c r="H103" s="201" t="s">
        <v>920</v>
      </c>
      <c r="I103" s="201">
        <v>16050</v>
      </c>
      <c r="J103" s="204">
        <v>40428</v>
      </c>
      <c r="K103" s="204">
        <v>44081</v>
      </c>
      <c r="L103" s="201" t="s">
        <v>346</v>
      </c>
      <c r="M103" s="201" t="s">
        <v>921</v>
      </c>
      <c r="N103" s="201" t="s">
        <v>142</v>
      </c>
      <c r="O103" s="201">
        <v>206495</v>
      </c>
      <c r="P103" s="201"/>
      <c r="Q103" s="201"/>
      <c r="R103" s="205">
        <v>1106</v>
      </c>
      <c r="S103" s="204">
        <v>41411</v>
      </c>
      <c r="T103" s="201"/>
      <c r="U103" s="201"/>
      <c r="V103" s="201"/>
      <c r="W103" s="201"/>
      <c r="X103" s="206">
        <v>134</v>
      </c>
      <c r="Y103" s="206">
        <v>565.70000000000005</v>
      </c>
      <c r="Z103" s="206">
        <v>206495</v>
      </c>
      <c r="AA103" s="201" t="s">
        <v>212</v>
      </c>
      <c r="AB103" s="201">
        <v>50</v>
      </c>
      <c r="AC103" s="201">
        <v>15</v>
      </c>
      <c r="AD103" s="201">
        <v>70</v>
      </c>
      <c r="AE103" s="206">
        <v>2</v>
      </c>
      <c r="AF103" s="201">
        <v>0.04</v>
      </c>
      <c r="AG103" s="201">
        <v>10</v>
      </c>
      <c r="AH103" s="201"/>
      <c r="AI103" s="201">
        <v>2</v>
      </c>
      <c r="AJ103" s="201"/>
      <c r="AK103" s="201" t="s">
        <v>922</v>
      </c>
      <c r="AL103" s="207" t="s">
        <v>923</v>
      </c>
      <c r="AM103" s="207" t="s">
        <v>924</v>
      </c>
      <c r="AN103" s="201" t="s">
        <v>361</v>
      </c>
      <c r="AO103" s="201"/>
      <c r="AP103" s="201"/>
      <c r="AQ103" s="201"/>
      <c r="AT103" s="201" t="str">
        <f t="shared" ca="1" si="43"/>
        <v>Изтекло</v>
      </c>
      <c r="AU103" s="201" t="str">
        <f t="shared" si="22"/>
        <v>Действащо</v>
      </c>
      <c r="CE103" s="201" t="str">
        <f t="shared" si="23"/>
        <v/>
      </c>
      <c r="CF103" s="204" t="str">
        <f t="shared" si="41"/>
        <v/>
      </c>
      <c r="CG103" s="204" t="e">
        <f>IF(TRIM(MID(SUBSTITUTE($CE103," ",REPT(" ",99)),COLUMN(#REF!)*99-98,99))="","",DATEVALUE(TRIM(MID(SUBSTITUTE($CE103," ",REPT(" ",99)),COLUMN(#REF!)*99-98,99))))</f>
        <v>#REF!</v>
      </c>
      <c r="CH103" s="204" t="str">
        <f t="shared" si="24"/>
        <v/>
      </c>
      <c r="CI103" s="204" t="str">
        <f t="shared" si="25"/>
        <v/>
      </c>
      <c r="CJ103" s="204" t="str">
        <f t="shared" si="26"/>
        <v/>
      </c>
      <c r="CK103" s="204" t="str">
        <f t="shared" si="27"/>
        <v/>
      </c>
      <c r="CL103" s="204" t="str">
        <f t="shared" si="28"/>
        <v/>
      </c>
      <c r="CM103" s="204" t="str">
        <f t="shared" si="29"/>
        <v/>
      </c>
      <c r="CN103" s="204" t="str">
        <f t="shared" si="30"/>
        <v/>
      </c>
      <c r="CO103" s="204" t="str">
        <f t="shared" si="31"/>
        <v/>
      </c>
      <c r="CP103" s="201" t="str">
        <f t="shared" si="32"/>
        <v>17.05.2013</v>
      </c>
      <c r="CQ103" s="204">
        <f t="shared" si="42"/>
        <v>41411</v>
      </c>
      <c r="CR103" s="204" t="e">
        <f>IF(TRIM(MID(SUBSTITUTE($CP103," ",REPT(" ",99)),COLUMN(#REF!)*99-98,99))="","",DATEVALUE(TRIM(MID(SUBSTITUTE($CP103," ",REPT(" ",99)),COLUMN(#REF!)*99-98,99))))</f>
        <v>#REF!</v>
      </c>
      <c r="CS103" s="204" t="str">
        <f t="shared" si="33"/>
        <v/>
      </c>
      <c r="CT103" s="204" t="str">
        <f t="shared" si="34"/>
        <v/>
      </c>
      <c r="CU103" s="204" t="str">
        <f t="shared" si="35"/>
        <v/>
      </c>
      <c r="CV103" s="204" t="str">
        <f t="shared" si="36"/>
        <v/>
      </c>
      <c r="CW103" s="204" t="str">
        <f t="shared" si="37"/>
        <v/>
      </c>
      <c r="CX103" s="204" t="str">
        <f t="shared" si="38"/>
        <v/>
      </c>
      <c r="CY103" s="204" t="str">
        <f t="shared" si="39"/>
        <v/>
      </c>
      <c r="CZ103" s="204" t="str">
        <f t="shared" si="40"/>
        <v/>
      </c>
    </row>
    <row r="104" spans="1:104" s="9" customFormat="1" ht="60" x14ac:dyDescent="0.25">
      <c r="A104" s="27">
        <v>102</v>
      </c>
      <c r="B104" s="45" t="s">
        <v>925</v>
      </c>
      <c r="C104" s="45" t="s">
        <v>76</v>
      </c>
      <c r="D104" s="46">
        <v>812115210</v>
      </c>
      <c r="E104" s="47" t="s">
        <v>926</v>
      </c>
      <c r="F104" s="48">
        <v>40408</v>
      </c>
      <c r="G104" s="41" t="s">
        <v>927</v>
      </c>
      <c r="H104" s="41" t="s">
        <v>928</v>
      </c>
      <c r="I104" s="41">
        <v>7079</v>
      </c>
      <c r="J104" s="44">
        <v>40427</v>
      </c>
      <c r="K104" s="44">
        <v>42824</v>
      </c>
      <c r="L104" s="41" t="s">
        <v>929</v>
      </c>
      <c r="M104" s="41" t="s">
        <v>930</v>
      </c>
      <c r="N104" s="41" t="s">
        <v>106</v>
      </c>
      <c r="O104" s="41">
        <v>2490030</v>
      </c>
      <c r="P104" s="41"/>
      <c r="Q104" s="41"/>
      <c r="R104" s="84">
        <v>1282</v>
      </c>
      <c r="S104" s="44">
        <v>41677</v>
      </c>
      <c r="T104" s="41"/>
      <c r="U104" s="41"/>
      <c r="V104" s="41"/>
      <c r="W104" s="41"/>
      <c r="X104" s="94">
        <v>1534</v>
      </c>
      <c r="Y104" s="94">
        <v>6822</v>
      </c>
      <c r="Z104" s="94">
        <v>2490030</v>
      </c>
      <c r="AA104" s="41" t="s">
        <v>212</v>
      </c>
      <c r="AB104" s="41">
        <v>35</v>
      </c>
      <c r="AC104" s="41">
        <v>25</v>
      </c>
      <c r="AD104" s="41">
        <v>125</v>
      </c>
      <c r="AE104" s="94"/>
      <c r="AF104" s="41"/>
      <c r="AG104" s="41"/>
      <c r="AH104" s="41">
        <v>15</v>
      </c>
      <c r="AI104" s="41">
        <v>2</v>
      </c>
      <c r="AJ104" s="41">
        <v>0.3</v>
      </c>
      <c r="AK104" s="41" t="s">
        <v>931</v>
      </c>
      <c r="AL104" s="48" t="s">
        <v>932</v>
      </c>
      <c r="AM104" s="48" t="s">
        <v>933</v>
      </c>
      <c r="AN104" s="41"/>
      <c r="AO104" s="41"/>
      <c r="AP104" s="41"/>
      <c r="AQ104" s="41"/>
      <c r="AT104" s="41" t="str">
        <f t="shared" ca="1" si="43"/>
        <v>Изтекло</v>
      </c>
      <c r="AU104" s="41" t="str">
        <f t="shared" si="22"/>
        <v>Действащо</v>
      </c>
      <c r="CE104" s="41" t="str">
        <f t="shared" si="23"/>
        <v/>
      </c>
      <c r="CF104" s="44" t="str">
        <f t="shared" si="41"/>
        <v/>
      </c>
      <c r="CG104" s="44" t="e">
        <f>IF(TRIM(MID(SUBSTITUTE($CE104," ",REPT(" ",99)),COLUMN(#REF!)*99-98,99))="","",DATEVALUE(TRIM(MID(SUBSTITUTE($CE104," ",REPT(" ",99)),COLUMN(#REF!)*99-98,99))))</f>
        <v>#REF!</v>
      </c>
      <c r="CH104" s="44" t="str">
        <f t="shared" si="24"/>
        <v/>
      </c>
      <c r="CI104" s="44" t="str">
        <f t="shared" si="25"/>
        <v/>
      </c>
      <c r="CJ104" s="44" t="str">
        <f t="shared" si="26"/>
        <v/>
      </c>
      <c r="CK104" s="44" t="str">
        <f t="shared" si="27"/>
        <v/>
      </c>
      <c r="CL104" s="44" t="str">
        <f t="shared" si="28"/>
        <v/>
      </c>
      <c r="CM104" s="44" t="str">
        <f t="shared" si="29"/>
        <v/>
      </c>
      <c r="CN104" s="44" t="str">
        <f t="shared" si="30"/>
        <v/>
      </c>
      <c r="CO104" s="44" t="str">
        <f t="shared" si="31"/>
        <v/>
      </c>
      <c r="CP104" s="41" t="str">
        <f t="shared" si="32"/>
        <v>07.02.2014</v>
      </c>
      <c r="CQ104" s="44">
        <f t="shared" si="42"/>
        <v>41677</v>
      </c>
      <c r="CR104" s="44" t="e">
        <f>IF(TRIM(MID(SUBSTITUTE($CP104," ",REPT(" ",99)),COLUMN(#REF!)*99-98,99))="","",DATEVALUE(TRIM(MID(SUBSTITUTE($CP104," ",REPT(" ",99)),COLUMN(#REF!)*99-98,99))))</f>
        <v>#REF!</v>
      </c>
      <c r="CS104" s="44" t="str">
        <f t="shared" si="33"/>
        <v/>
      </c>
      <c r="CT104" s="44" t="str">
        <f t="shared" si="34"/>
        <v/>
      </c>
      <c r="CU104" s="44" t="str">
        <f t="shared" si="35"/>
        <v/>
      </c>
      <c r="CV104" s="44" t="str">
        <f t="shared" si="36"/>
        <v/>
      </c>
      <c r="CW104" s="44" t="str">
        <f t="shared" si="37"/>
        <v/>
      </c>
      <c r="CX104" s="44" t="str">
        <f t="shared" si="38"/>
        <v/>
      </c>
      <c r="CY104" s="44" t="str">
        <f t="shared" si="39"/>
        <v/>
      </c>
      <c r="CZ104" s="44" t="str">
        <f t="shared" si="40"/>
        <v/>
      </c>
    </row>
    <row r="105" spans="1:104" s="6" customFormat="1" ht="195" x14ac:dyDescent="0.25">
      <c r="A105" s="27">
        <v>103</v>
      </c>
      <c r="B105" s="27" t="s">
        <v>934</v>
      </c>
      <c r="C105" s="27" t="s">
        <v>125</v>
      </c>
      <c r="D105" s="28">
        <v>103285462</v>
      </c>
      <c r="E105" s="29" t="s">
        <v>935</v>
      </c>
      <c r="F105" s="30">
        <v>40415</v>
      </c>
      <c r="G105" s="27" t="s">
        <v>936</v>
      </c>
      <c r="H105" s="27" t="s">
        <v>684</v>
      </c>
      <c r="I105" s="27">
        <v>36587</v>
      </c>
      <c r="J105" s="30">
        <v>40438</v>
      </c>
      <c r="K105" s="76">
        <v>46478</v>
      </c>
      <c r="L105" s="27" t="s">
        <v>937</v>
      </c>
      <c r="M105" s="27" t="s">
        <v>447</v>
      </c>
      <c r="N105" s="49" t="s">
        <v>130</v>
      </c>
      <c r="O105" s="27">
        <v>18000</v>
      </c>
      <c r="P105" s="27"/>
      <c r="Q105" s="27"/>
      <c r="R105" s="1" t="s">
        <v>938</v>
      </c>
      <c r="S105" s="30" t="s">
        <v>939</v>
      </c>
      <c r="T105" s="27"/>
      <c r="U105" s="27"/>
      <c r="V105" s="27"/>
      <c r="W105" s="27"/>
      <c r="X105" s="75">
        <v>18.72</v>
      </c>
      <c r="Y105" s="75">
        <v>150</v>
      </c>
      <c r="Z105" s="75">
        <v>18000</v>
      </c>
      <c r="AA105" s="27" t="s">
        <v>310</v>
      </c>
      <c r="AB105" s="27">
        <v>50</v>
      </c>
      <c r="AC105" s="27">
        <v>50</v>
      </c>
      <c r="AD105" s="27">
        <v>250</v>
      </c>
      <c r="AE105" s="75"/>
      <c r="AF105" s="27"/>
      <c r="AG105" s="27"/>
      <c r="AH105" s="27">
        <v>10</v>
      </c>
      <c r="AI105" s="27"/>
      <c r="AJ105" s="27">
        <v>0.5</v>
      </c>
      <c r="AK105" s="27" t="s">
        <v>940</v>
      </c>
      <c r="AL105" s="5" t="s">
        <v>941</v>
      </c>
      <c r="AM105" s="5" t="s">
        <v>942</v>
      </c>
      <c r="AN105" s="30">
        <v>40438</v>
      </c>
      <c r="AO105" s="30" t="s">
        <v>89</v>
      </c>
      <c r="AP105" s="30" t="s">
        <v>90</v>
      </c>
      <c r="AQ105" s="27" t="s">
        <v>145</v>
      </c>
      <c r="AT105" s="27" t="str">
        <f t="shared" ca="1" si="43"/>
        <v>Действащо</v>
      </c>
      <c r="AU105" s="27" t="str">
        <f t="shared" si="22"/>
        <v>Действащо</v>
      </c>
      <c r="CE105" s="27" t="str">
        <f t="shared" si="23"/>
        <v/>
      </c>
      <c r="CF105" s="30" t="str">
        <f t="shared" si="41"/>
        <v/>
      </c>
      <c r="CG105" s="30" t="e">
        <f>IF(TRIM(MID(SUBSTITUTE($CE105," ",REPT(" ",99)),COLUMN(#REF!)*99-98,99))="","",DATEVALUE(TRIM(MID(SUBSTITUTE($CE105," ",REPT(" ",99)),COLUMN(#REF!)*99-98,99))))</f>
        <v>#REF!</v>
      </c>
      <c r="CH105" s="30" t="str">
        <f t="shared" si="24"/>
        <v/>
      </c>
      <c r="CI105" s="30" t="str">
        <f t="shared" si="25"/>
        <v/>
      </c>
      <c r="CJ105" s="30" t="str">
        <f t="shared" si="26"/>
        <v/>
      </c>
      <c r="CK105" s="30" t="str">
        <f t="shared" si="27"/>
        <v/>
      </c>
      <c r="CL105" s="30" t="str">
        <f t="shared" si="28"/>
        <v/>
      </c>
      <c r="CM105" s="30" t="str">
        <f t="shared" si="29"/>
        <v/>
      </c>
      <c r="CN105" s="30" t="str">
        <f t="shared" si="30"/>
        <v/>
      </c>
      <c r="CO105" s="30" t="str">
        <f t="shared" si="31"/>
        <v/>
      </c>
      <c r="CP105" s="27" t="str">
        <f t="shared" si="32"/>
        <v>11.1.2013 06.03.2018 7.4.2021</v>
      </c>
      <c r="CQ105" s="30">
        <f t="shared" si="42"/>
        <v>41285</v>
      </c>
      <c r="CR105" s="30" t="e">
        <f>IF(TRIM(MID(SUBSTITUTE($CP105," ",REPT(" ",99)),COLUMN(#REF!)*99-98,99))="","",DATEVALUE(TRIM(MID(SUBSTITUTE($CP105," ",REPT(" ",99)),COLUMN(#REF!)*99-98,99))))</f>
        <v>#REF!</v>
      </c>
      <c r="CS105" s="30">
        <f t="shared" si="33"/>
        <v>43165</v>
      </c>
      <c r="CT105" s="30">
        <f t="shared" si="34"/>
        <v>44293</v>
      </c>
      <c r="CU105" s="30" t="str">
        <f t="shared" si="35"/>
        <v/>
      </c>
      <c r="CV105" s="30" t="str">
        <f t="shared" si="36"/>
        <v/>
      </c>
      <c r="CW105" s="30" t="str">
        <f t="shared" si="37"/>
        <v/>
      </c>
      <c r="CX105" s="30" t="str">
        <f t="shared" si="38"/>
        <v/>
      </c>
      <c r="CY105" s="30" t="str">
        <f t="shared" si="39"/>
        <v/>
      </c>
      <c r="CZ105" s="30" t="str">
        <f t="shared" si="40"/>
        <v/>
      </c>
    </row>
    <row r="106" spans="1:104" s="6" customFormat="1" ht="195" x14ac:dyDescent="0.25">
      <c r="A106" s="27">
        <v>104</v>
      </c>
      <c r="B106" s="49" t="s">
        <v>2288</v>
      </c>
      <c r="C106" s="49" t="s">
        <v>125</v>
      </c>
      <c r="D106" s="50">
        <v>103002253</v>
      </c>
      <c r="E106" s="51" t="s">
        <v>943</v>
      </c>
      <c r="F106" s="5">
        <v>40415</v>
      </c>
      <c r="G106" s="27" t="s">
        <v>944</v>
      </c>
      <c r="H106" s="27" t="s">
        <v>945</v>
      </c>
      <c r="I106" s="27" t="s">
        <v>946</v>
      </c>
      <c r="J106" s="30">
        <v>40434</v>
      </c>
      <c r="K106" s="76">
        <v>46356</v>
      </c>
      <c r="L106" s="27" t="s">
        <v>947</v>
      </c>
      <c r="M106" s="27" t="s">
        <v>948</v>
      </c>
      <c r="N106" s="49" t="s">
        <v>130</v>
      </c>
      <c r="O106" s="27">
        <v>7356940</v>
      </c>
      <c r="P106" s="27">
        <v>126</v>
      </c>
      <c r="Q106" s="30">
        <v>44146</v>
      </c>
      <c r="R106" s="1" t="s">
        <v>949</v>
      </c>
      <c r="S106" s="30" t="s">
        <v>950</v>
      </c>
      <c r="T106" s="27"/>
      <c r="U106" s="27"/>
      <c r="V106" s="27"/>
      <c r="W106" s="27"/>
      <c r="X106" s="75">
        <v>382.2</v>
      </c>
      <c r="Y106" s="75">
        <v>20156</v>
      </c>
      <c r="Z106" s="75">
        <v>7356940</v>
      </c>
      <c r="AA106" s="27" t="s">
        <v>310</v>
      </c>
      <c r="AB106" s="27">
        <v>35</v>
      </c>
      <c r="AC106" s="27">
        <v>25</v>
      </c>
      <c r="AD106" s="27">
        <v>125</v>
      </c>
      <c r="AE106" s="75"/>
      <c r="AF106" s="27"/>
      <c r="AG106" s="27"/>
      <c r="AH106" s="27">
        <v>15</v>
      </c>
      <c r="AI106" s="27">
        <v>2</v>
      </c>
      <c r="AJ106" s="27">
        <v>0.5</v>
      </c>
      <c r="AK106" s="27" t="s">
        <v>951</v>
      </c>
      <c r="AL106" s="5" t="s">
        <v>952</v>
      </c>
      <c r="AM106" s="5" t="s">
        <v>953</v>
      </c>
      <c r="AN106" s="27" t="s">
        <v>291</v>
      </c>
      <c r="AO106" s="27" t="s">
        <v>89</v>
      </c>
      <c r="AP106" s="27" t="s">
        <v>90</v>
      </c>
      <c r="AQ106" s="27" t="s">
        <v>261</v>
      </c>
      <c r="AT106" s="27" t="str">
        <f t="shared" ca="1" si="43"/>
        <v>Действащо</v>
      </c>
      <c r="AU106" s="27" t="str">
        <f t="shared" si="22"/>
        <v>Действащо</v>
      </c>
      <c r="CE106" s="27" t="str">
        <f t="shared" si="23"/>
        <v>11.11.2020</v>
      </c>
      <c r="CF106" s="30">
        <f t="shared" si="41"/>
        <v>44146</v>
      </c>
      <c r="CG106" s="30" t="e">
        <f>IF(TRIM(MID(SUBSTITUTE($CE106," ",REPT(" ",99)),COLUMN(#REF!)*99-98,99))="","",DATEVALUE(TRIM(MID(SUBSTITUTE($CE106," ",REPT(" ",99)),COLUMN(#REF!)*99-98,99))))</f>
        <v>#REF!</v>
      </c>
      <c r="CH106" s="30" t="str">
        <f t="shared" si="24"/>
        <v/>
      </c>
      <c r="CI106" s="30" t="str">
        <f t="shared" si="25"/>
        <v/>
      </c>
      <c r="CJ106" s="30" t="str">
        <f t="shared" si="26"/>
        <v/>
      </c>
      <c r="CK106" s="30" t="str">
        <f t="shared" si="27"/>
        <v/>
      </c>
      <c r="CL106" s="30" t="str">
        <f t="shared" si="28"/>
        <v/>
      </c>
      <c r="CM106" s="30" t="str">
        <f t="shared" si="29"/>
        <v/>
      </c>
      <c r="CN106" s="30" t="str">
        <f t="shared" si="30"/>
        <v/>
      </c>
      <c r="CO106" s="30" t="str">
        <f t="shared" si="31"/>
        <v/>
      </c>
      <c r="CP106" s="27" t="str">
        <f t="shared" si="32"/>
        <v>12.7.2012 11.11.2020</v>
      </c>
      <c r="CQ106" s="30">
        <f t="shared" si="42"/>
        <v>41102</v>
      </c>
      <c r="CR106" s="30" t="e">
        <f>IF(TRIM(MID(SUBSTITUTE($CP106," ",REPT(" ",99)),COLUMN(#REF!)*99-98,99))="","",DATEVALUE(TRIM(MID(SUBSTITUTE($CP106," ",REPT(" ",99)),COLUMN(#REF!)*99-98,99))))</f>
        <v>#REF!</v>
      </c>
      <c r="CS106" s="30">
        <f t="shared" si="33"/>
        <v>44146</v>
      </c>
      <c r="CT106" s="30" t="str">
        <f t="shared" si="34"/>
        <v/>
      </c>
      <c r="CU106" s="30" t="str">
        <f t="shared" si="35"/>
        <v/>
      </c>
      <c r="CV106" s="30" t="str">
        <f t="shared" si="36"/>
        <v/>
      </c>
      <c r="CW106" s="30" t="str">
        <f t="shared" si="37"/>
        <v/>
      </c>
      <c r="CX106" s="30" t="str">
        <f t="shared" si="38"/>
        <v/>
      </c>
      <c r="CY106" s="30" t="str">
        <f t="shared" si="39"/>
        <v/>
      </c>
      <c r="CZ106" s="30" t="str">
        <f t="shared" si="40"/>
        <v/>
      </c>
    </row>
    <row r="107" spans="1:104" s="14" customFormat="1" ht="60" x14ac:dyDescent="0.25">
      <c r="A107" s="27">
        <v>105</v>
      </c>
      <c r="B107" s="65" t="s">
        <v>954</v>
      </c>
      <c r="C107" s="65" t="s">
        <v>250</v>
      </c>
      <c r="D107" s="66">
        <v>175279325</v>
      </c>
      <c r="E107" s="67" t="s">
        <v>955</v>
      </c>
      <c r="F107" s="68">
        <v>40445</v>
      </c>
      <c r="G107" s="65" t="s">
        <v>956</v>
      </c>
      <c r="H107" s="65" t="s">
        <v>228</v>
      </c>
      <c r="I107" s="65">
        <v>11538</v>
      </c>
      <c r="J107" s="68">
        <v>40465</v>
      </c>
      <c r="K107" s="65" t="s">
        <v>957</v>
      </c>
      <c r="L107" s="65" t="s">
        <v>854</v>
      </c>
      <c r="M107" s="65" t="s">
        <v>958</v>
      </c>
      <c r="N107" s="65" t="s">
        <v>82</v>
      </c>
      <c r="O107" s="65">
        <v>54750</v>
      </c>
      <c r="P107" s="65"/>
      <c r="Q107" s="65"/>
      <c r="R107" s="89"/>
      <c r="S107" s="65"/>
      <c r="T107" s="65"/>
      <c r="U107" s="65"/>
      <c r="V107" s="65"/>
      <c r="W107" s="65"/>
      <c r="X107" s="100">
        <v>19</v>
      </c>
      <c r="Y107" s="100" t="s">
        <v>959</v>
      </c>
      <c r="Z107" s="100">
        <v>54750</v>
      </c>
      <c r="AA107" s="65" t="s">
        <v>212</v>
      </c>
      <c r="AB107" s="65">
        <v>35</v>
      </c>
      <c r="AC107" s="65">
        <v>6</v>
      </c>
      <c r="AD107" s="65"/>
      <c r="AE107" s="100">
        <v>2</v>
      </c>
      <c r="AF107" s="65">
        <v>0.04</v>
      </c>
      <c r="AG107" s="65">
        <v>10</v>
      </c>
      <c r="AH107" s="65"/>
      <c r="AI107" s="65">
        <v>2</v>
      </c>
      <c r="AJ107" s="65"/>
      <c r="AK107" s="65" t="s">
        <v>960</v>
      </c>
      <c r="AL107" s="69" t="s">
        <v>961</v>
      </c>
      <c r="AM107" s="69" t="s">
        <v>962</v>
      </c>
      <c r="AN107" s="65" t="s">
        <v>963</v>
      </c>
      <c r="AO107" s="65"/>
      <c r="AP107" s="65"/>
      <c r="AQ107" s="65"/>
      <c r="AT107" s="65" t="s">
        <v>571</v>
      </c>
      <c r="AU107" s="65" t="str">
        <f t="shared" si="22"/>
        <v>Действащо</v>
      </c>
      <c r="CE107" s="65" t="str">
        <f t="shared" si="23"/>
        <v/>
      </c>
      <c r="CF107" s="68" t="str">
        <f t="shared" si="41"/>
        <v/>
      </c>
      <c r="CG107" s="68" t="e">
        <f>IF(TRIM(MID(SUBSTITUTE($CE107," ",REPT(" ",99)),COLUMN(#REF!)*99-98,99))="","",DATEVALUE(TRIM(MID(SUBSTITUTE($CE107," ",REPT(" ",99)),COLUMN(#REF!)*99-98,99))))</f>
        <v>#REF!</v>
      </c>
      <c r="CH107" s="68" t="str">
        <f t="shared" si="24"/>
        <v/>
      </c>
      <c r="CI107" s="68" t="str">
        <f t="shared" si="25"/>
        <v/>
      </c>
      <c r="CJ107" s="68" t="str">
        <f t="shared" si="26"/>
        <v/>
      </c>
      <c r="CK107" s="68" t="str">
        <f t="shared" si="27"/>
        <v/>
      </c>
      <c r="CL107" s="68" t="str">
        <f t="shared" si="28"/>
        <v/>
      </c>
      <c r="CM107" s="68" t="str">
        <f t="shared" si="29"/>
        <v/>
      </c>
      <c r="CN107" s="68" t="str">
        <f t="shared" si="30"/>
        <v/>
      </c>
      <c r="CO107" s="68" t="str">
        <f t="shared" si="31"/>
        <v/>
      </c>
      <c r="CP107" s="65" t="str">
        <f t="shared" si="32"/>
        <v/>
      </c>
      <c r="CQ107" s="68" t="str">
        <f t="shared" si="42"/>
        <v/>
      </c>
      <c r="CR107" s="68" t="e">
        <f>IF(TRIM(MID(SUBSTITUTE($CP107," ",REPT(" ",99)),COLUMN(#REF!)*99-98,99))="","",DATEVALUE(TRIM(MID(SUBSTITUTE($CP107," ",REPT(" ",99)),COLUMN(#REF!)*99-98,99))))</f>
        <v>#REF!</v>
      </c>
      <c r="CS107" s="68" t="str">
        <f t="shared" si="33"/>
        <v/>
      </c>
      <c r="CT107" s="68" t="str">
        <f t="shared" si="34"/>
        <v/>
      </c>
      <c r="CU107" s="68" t="str">
        <f t="shared" si="35"/>
        <v/>
      </c>
      <c r="CV107" s="68" t="str">
        <f t="shared" si="36"/>
        <v/>
      </c>
      <c r="CW107" s="68" t="str">
        <f t="shared" si="37"/>
        <v/>
      </c>
      <c r="CX107" s="68" t="str">
        <f t="shared" si="38"/>
        <v/>
      </c>
      <c r="CY107" s="68" t="str">
        <f t="shared" si="39"/>
        <v/>
      </c>
      <c r="CZ107" s="68" t="str">
        <f t="shared" si="40"/>
        <v/>
      </c>
    </row>
    <row r="108" spans="1:104" s="208" customFormat="1" ht="30" x14ac:dyDescent="0.25">
      <c r="A108" s="201">
        <v>106</v>
      </c>
      <c r="B108" s="201" t="s">
        <v>964</v>
      </c>
      <c r="C108" s="201" t="s">
        <v>197</v>
      </c>
      <c r="D108" s="202">
        <v>127015718</v>
      </c>
      <c r="E108" s="203" t="s">
        <v>965</v>
      </c>
      <c r="F108" s="204">
        <v>40479</v>
      </c>
      <c r="G108" s="201" t="s">
        <v>966</v>
      </c>
      <c r="H108" s="201" t="s">
        <v>197</v>
      </c>
      <c r="I108" s="201">
        <v>83510</v>
      </c>
      <c r="J108" s="204">
        <v>40499</v>
      </c>
      <c r="K108" s="204">
        <v>45595</v>
      </c>
      <c r="L108" s="201" t="s">
        <v>209</v>
      </c>
      <c r="M108" s="201" t="s">
        <v>967</v>
      </c>
      <c r="N108" s="201" t="s">
        <v>142</v>
      </c>
      <c r="O108" s="201">
        <v>34580</v>
      </c>
      <c r="P108" s="201">
        <v>150</v>
      </c>
      <c r="Q108" s="204">
        <v>43742</v>
      </c>
      <c r="R108" s="205" t="s">
        <v>968</v>
      </c>
      <c r="S108" s="204" t="s">
        <v>969</v>
      </c>
      <c r="T108" s="201"/>
      <c r="U108" s="201"/>
      <c r="V108" s="201"/>
      <c r="W108" s="201"/>
      <c r="X108" s="206">
        <v>28.98</v>
      </c>
      <c r="Y108" s="206">
        <v>130</v>
      </c>
      <c r="Z108" s="206">
        <v>34580</v>
      </c>
      <c r="AA108" s="201" t="s">
        <v>212</v>
      </c>
      <c r="AB108" s="201">
        <v>50</v>
      </c>
      <c r="AC108" s="201">
        <v>15</v>
      </c>
      <c r="AD108" s="201">
        <v>70</v>
      </c>
      <c r="AE108" s="206"/>
      <c r="AF108" s="201"/>
      <c r="AG108" s="201"/>
      <c r="AH108" s="201"/>
      <c r="AI108" s="201"/>
      <c r="AJ108" s="201"/>
      <c r="AK108" s="201" t="s">
        <v>110</v>
      </c>
      <c r="AL108" s="207" t="s">
        <v>970</v>
      </c>
      <c r="AM108" s="207" t="s">
        <v>971</v>
      </c>
      <c r="AN108" s="204">
        <v>40499</v>
      </c>
      <c r="AO108" s="204"/>
      <c r="AP108" s="204"/>
      <c r="AQ108" s="204"/>
      <c r="AT108" s="201" t="str">
        <f t="shared" ca="1" si="43"/>
        <v>Изтекло</v>
      </c>
      <c r="AU108" s="201" t="str">
        <f t="shared" si="22"/>
        <v>Действащо</v>
      </c>
      <c r="CE108" s="201" t="str">
        <f t="shared" si="23"/>
        <v>04.10.2019</v>
      </c>
      <c r="CF108" s="204">
        <f t="shared" si="41"/>
        <v>43742</v>
      </c>
      <c r="CG108" s="204" t="e">
        <f>IF(TRIM(MID(SUBSTITUTE($CE108," ",REPT(" ",99)),COLUMN(#REF!)*99-98,99))="","",DATEVALUE(TRIM(MID(SUBSTITUTE($CE108," ",REPT(" ",99)),COLUMN(#REF!)*99-98,99))))</f>
        <v>#REF!</v>
      </c>
      <c r="CH108" s="204" t="str">
        <f t="shared" si="24"/>
        <v/>
      </c>
      <c r="CI108" s="204" t="str">
        <f t="shared" si="25"/>
        <v/>
      </c>
      <c r="CJ108" s="204" t="str">
        <f t="shared" si="26"/>
        <v/>
      </c>
      <c r="CK108" s="204" t="str">
        <f t="shared" si="27"/>
        <v/>
      </c>
      <c r="CL108" s="204" t="str">
        <f t="shared" si="28"/>
        <v/>
      </c>
      <c r="CM108" s="204" t="str">
        <f t="shared" si="29"/>
        <v/>
      </c>
      <c r="CN108" s="204" t="str">
        <f t="shared" si="30"/>
        <v/>
      </c>
      <c r="CO108" s="204" t="str">
        <f t="shared" si="31"/>
        <v/>
      </c>
      <c r="CP108" s="201" t="str">
        <f t="shared" si="32"/>
        <v>24.9.2015 04.10.2019</v>
      </c>
      <c r="CQ108" s="204">
        <f t="shared" si="42"/>
        <v>42271</v>
      </c>
      <c r="CR108" s="204" t="e">
        <f>IF(TRIM(MID(SUBSTITUTE($CP108," ",REPT(" ",99)),COLUMN(#REF!)*99-98,99))="","",DATEVALUE(TRIM(MID(SUBSTITUTE($CP108," ",REPT(" ",99)),COLUMN(#REF!)*99-98,99))))</f>
        <v>#REF!</v>
      </c>
      <c r="CS108" s="204">
        <f t="shared" si="33"/>
        <v>43742</v>
      </c>
      <c r="CT108" s="204" t="str">
        <f t="shared" si="34"/>
        <v/>
      </c>
      <c r="CU108" s="204" t="str">
        <f t="shared" si="35"/>
        <v/>
      </c>
      <c r="CV108" s="204" t="str">
        <f t="shared" si="36"/>
        <v/>
      </c>
      <c r="CW108" s="204" t="str">
        <f t="shared" si="37"/>
        <v/>
      </c>
      <c r="CX108" s="204" t="str">
        <f t="shared" si="38"/>
        <v/>
      </c>
      <c r="CY108" s="204" t="str">
        <f t="shared" si="39"/>
        <v/>
      </c>
      <c r="CZ108" s="204" t="str">
        <f t="shared" si="40"/>
        <v/>
      </c>
    </row>
    <row r="109" spans="1:104" s="9" customFormat="1" x14ac:dyDescent="0.25">
      <c r="A109" s="27">
        <v>107</v>
      </c>
      <c r="B109" s="41" t="s">
        <v>972</v>
      </c>
      <c r="C109" s="41" t="s">
        <v>973</v>
      </c>
      <c r="D109" s="42">
        <v>102164063</v>
      </c>
      <c r="E109" s="43" t="s">
        <v>974</v>
      </c>
      <c r="F109" s="44">
        <v>40499</v>
      </c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84"/>
      <c r="S109" s="41"/>
      <c r="T109" s="41"/>
      <c r="U109" s="41"/>
      <c r="V109" s="41"/>
      <c r="W109" s="41"/>
      <c r="X109" s="94"/>
      <c r="Y109" s="94"/>
      <c r="Z109" s="94"/>
      <c r="AA109" s="41"/>
      <c r="AB109" s="41"/>
      <c r="AC109" s="41"/>
      <c r="AD109" s="41"/>
      <c r="AE109" s="94"/>
      <c r="AF109" s="41"/>
      <c r="AG109" s="41"/>
      <c r="AH109" s="41"/>
      <c r="AI109" s="41"/>
      <c r="AJ109" s="41"/>
      <c r="AK109" s="41"/>
      <c r="AL109" s="48" t="s">
        <v>975</v>
      </c>
      <c r="AM109" s="48" t="s">
        <v>976</v>
      </c>
      <c r="AN109" s="41"/>
      <c r="AO109" s="41"/>
      <c r="AP109" s="41"/>
      <c r="AQ109" s="41"/>
      <c r="AT109" s="41" t="str">
        <f t="shared" ca="1" si="43"/>
        <v>Изтекло</v>
      </c>
      <c r="AU109" s="41" t="str">
        <f t="shared" si="22"/>
        <v>Изтекло</v>
      </c>
      <c r="CE109" s="41" t="str">
        <f t="shared" si="23"/>
        <v/>
      </c>
      <c r="CF109" s="44" t="str">
        <f t="shared" si="41"/>
        <v/>
      </c>
      <c r="CG109" s="44" t="e">
        <f>IF(TRIM(MID(SUBSTITUTE($CE109," ",REPT(" ",99)),COLUMN(#REF!)*99-98,99))="","",DATEVALUE(TRIM(MID(SUBSTITUTE($CE109," ",REPT(" ",99)),COLUMN(#REF!)*99-98,99))))</f>
        <v>#REF!</v>
      </c>
      <c r="CH109" s="44" t="str">
        <f t="shared" si="24"/>
        <v/>
      </c>
      <c r="CI109" s="44" t="str">
        <f t="shared" si="25"/>
        <v/>
      </c>
      <c r="CJ109" s="44" t="str">
        <f t="shared" si="26"/>
        <v/>
      </c>
      <c r="CK109" s="44" t="str">
        <f t="shared" si="27"/>
        <v/>
      </c>
      <c r="CL109" s="44" t="str">
        <f t="shared" si="28"/>
        <v/>
      </c>
      <c r="CM109" s="44" t="str">
        <f t="shared" si="29"/>
        <v/>
      </c>
      <c r="CN109" s="44" t="str">
        <f t="shared" si="30"/>
        <v/>
      </c>
      <c r="CO109" s="44" t="str">
        <f t="shared" si="31"/>
        <v/>
      </c>
      <c r="CP109" s="41" t="str">
        <f t="shared" si="32"/>
        <v/>
      </c>
      <c r="CQ109" s="44" t="str">
        <f t="shared" si="42"/>
        <v/>
      </c>
      <c r="CR109" s="44" t="e">
        <f>IF(TRIM(MID(SUBSTITUTE($CP109," ",REPT(" ",99)),COLUMN(#REF!)*99-98,99))="","",DATEVALUE(TRIM(MID(SUBSTITUTE($CP109," ",REPT(" ",99)),COLUMN(#REF!)*99-98,99))))</f>
        <v>#REF!</v>
      </c>
      <c r="CS109" s="44" t="str">
        <f t="shared" si="33"/>
        <v/>
      </c>
      <c r="CT109" s="44" t="str">
        <f t="shared" si="34"/>
        <v/>
      </c>
      <c r="CU109" s="44" t="str">
        <f t="shared" si="35"/>
        <v/>
      </c>
      <c r="CV109" s="44" t="str">
        <f t="shared" si="36"/>
        <v/>
      </c>
      <c r="CW109" s="44" t="str">
        <f t="shared" si="37"/>
        <v/>
      </c>
      <c r="CX109" s="44" t="str">
        <f t="shared" si="38"/>
        <v/>
      </c>
      <c r="CY109" s="44" t="str">
        <f t="shared" si="39"/>
        <v/>
      </c>
      <c r="CZ109" s="44" t="str">
        <f t="shared" si="40"/>
        <v/>
      </c>
    </row>
    <row r="110" spans="1:104" s="9" customFormat="1" ht="60" x14ac:dyDescent="0.25">
      <c r="A110" s="27">
        <v>108</v>
      </c>
      <c r="B110" s="41" t="s">
        <v>977</v>
      </c>
      <c r="C110" s="41" t="s">
        <v>978</v>
      </c>
      <c r="D110" s="42">
        <v>57250</v>
      </c>
      <c r="E110" s="43" t="s">
        <v>979</v>
      </c>
      <c r="F110" s="44">
        <v>40515</v>
      </c>
      <c r="G110" s="41" t="s">
        <v>980</v>
      </c>
      <c r="H110" s="41" t="s">
        <v>981</v>
      </c>
      <c r="I110" s="41">
        <v>47096</v>
      </c>
      <c r="J110" s="44">
        <v>40533</v>
      </c>
      <c r="K110" s="44">
        <v>42298</v>
      </c>
      <c r="L110" s="41" t="s">
        <v>982</v>
      </c>
      <c r="M110" s="41" t="s">
        <v>983</v>
      </c>
      <c r="N110" s="41" t="s">
        <v>142</v>
      </c>
      <c r="O110" s="41">
        <v>94608</v>
      </c>
      <c r="P110" s="41"/>
      <c r="Q110" s="41"/>
      <c r="R110" s="84"/>
      <c r="S110" s="41"/>
      <c r="T110" s="41"/>
      <c r="U110" s="41"/>
      <c r="V110" s="41"/>
      <c r="W110" s="41"/>
      <c r="X110" s="94">
        <v>32</v>
      </c>
      <c r="Y110" s="94">
        <v>259.2</v>
      </c>
      <c r="Z110" s="94">
        <v>94608</v>
      </c>
      <c r="AA110" s="41" t="s">
        <v>212</v>
      </c>
      <c r="AB110" s="41">
        <v>35</v>
      </c>
      <c r="AC110" s="41">
        <v>6</v>
      </c>
      <c r="AD110" s="41"/>
      <c r="AE110" s="94">
        <v>2</v>
      </c>
      <c r="AF110" s="41">
        <v>0.04</v>
      </c>
      <c r="AG110" s="41">
        <v>10</v>
      </c>
      <c r="AH110" s="41"/>
      <c r="AI110" s="41">
        <v>2</v>
      </c>
      <c r="AJ110" s="41">
        <v>0.3</v>
      </c>
      <c r="AK110" s="41" t="s">
        <v>984</v>
      </c>
      <c r="AL110" s="48" t="s">
        <v>985</v>
      </c>
      <c r="AM110" s="48" t="s">
        <v>986</v>
      </c>
      <c r="AN110" s="44">
        <v>40350</v>
      </c>
      <c r="AO110" s="44"/>
      <c r="AP110" s="44"/>
      <c r="AQ110" s="44"/>
      <c r="AT110" s="41" t="str">
        <f t="shared" ca="1" si="43"/>
        <v>Изтекло</v>
      </c>
      <c r="AU110" s="41" t="str">
        <f t="shared" si="22"/>
        <v>Изтекло</v>
      </c>
      <c r="CE110" s="41" t="str">
        <f t="shared" si="23"/>
        <v/>
      </c>
      <c r="CF110" s="44" t="str">
        <f t="shared" si="41"/>
        <v/>
      </c>
      <c r="CG110" s="44" t="e">
        <f>IF(TRIM(MID(SUBSTITUTE($CE110," ",REPT(" ",99)),COLUMN(#REF!)*99-98,99))="","",DATEVALUE(TRIM(MID(SUBSTITUTE($CE110," ",REPT(" ",99)),COLUMN(#REF!)*99-98,99))))</f>
        <v>#REF!</v>
      </c>
      <c r="CH110" s="44" t="str">
        <f t="shared" si="24"/>
        <v/>
      </c>
      <c r="CI110" s="44" t="str">
        <f t="shared" si="25"/>
        <v/>
      </c>
      <c r="CJ110" s="44" t="str">
        <f t="shared" si="26"/>
        <v/>
      </c>
      <c r="CK110" s="44" t="str">
        <f t="shared" si="27"/>
        <v/>
      </c>
      <c r="CL110" s="44" t="str">
        <f t="shared" si="28"/>
        <v/>
      </c>
      <c r="CM110" s="44" t="str">
        <f t="shared" si="29"/>
        <v/>
      </c>
      <c r="CN110" s="44" t="str">
        <f t="shared" si="30"/>
        <v/>
      </c>
      <c r="CO110" s="44" t="str">
        <f t="shared" si="31"/>
        <v/>
      </c>
      <c r="CP110" s="41" t="str">
        <f t="shared" si="32"/>
        <v/>
      </c>
      <c r="CQ110" s="44" t="str">
        <f t="shared" si="42"/>
        <v/>
      </c>
      <c r="CR110" s="44" t="e">
        <f>IF(TRIM(MID(SUBSTITUTE($CP110," ",REPT(" ",99)),COLUMN(#REF!)*99-98,99))="","",DATEVALUE(TRIM(MID(SUBSTITUTE($CP110," ",REPT(" ",99)),COLUMN(#REF!)*99-98,99))))</f>
        <v>#REF!</v>
      </c>
      <c r="CS110" s="44" t="str">
        <f t="shared" si="33"/>
        <v/>
      </c>
      <c r="CT110" s="44" t="str">
        <f t="shared" si="34"/>
        <v/>
      </c>
      <c r="CU110" s="44" t="str">
        <f t="shared" si="35"/>
        <v/>
      </c>
      <c r="CV110" s="44" t="str">
        <f t="shared" si="36"/>
        <v/>
      </c>
      <c r="CW110" s="44" t="str">
        <f t="shared" si="37"/>
        <v/>
      </c>
      <c r="CX110" s="44" t="str">
        <f t="shared" si="38"/>
        <v/>
      </c>
      <c r="CY110" s="44" t="str">
        <f t="shared" si="39"/>
        <v/>
      </c>
      <c r="CZ110" s="44" t="str">
        <f t="shared" si="40"/>
        <v/>
      </c>
    </row>
    <row r="111" spans="1:104" s="8" customFormat="1" ht="60" x14ac:dyDescent="0.25">
      <c r="A111" s="27">
        <v>109</v>
      </c>
      <c r="B111" s="36" t="s">
        <v>987</v>
      </c>
      <c r="C111" s="36" t="s">
        <v>801</v>
      </c>
      <c r="D111" s="37">
        <v>103036725</v>
      </c>
      <c r="E111" s="38" t="s">
        <v>988</v>
      </c>
      <c r="F111" s="39">
        <v>40529</v>
      </c>
      <c r="G111" s="36" t="s">
        <v>989</v>
      </c>
      <c r="H111" s="36" t="s">
        <v>990</v>
      </c>
      <c r="I111" s="36">
        <v>21912</v>
      </c>
      <c r="J111" s="39">
        <v>40546</v>
      </c>
      <c r="K111" s="39">
        <v>42582</v>
      </c>
      <c r="L111" s="36" t="s">
        <v>346</v>
      </c>
      <c r="M111" s="36" t="s">
        <v>991</v>
      </c>
      <c r="N111" s="36" t="s">
        <v>142</v>
      </c>
      <c r="O111" s="36">
        <v>260000</v>
      </c>
      <c r="P111" s="36"/>
      <c r="Q111" s="36"/>
      <c r="R111" s="83">
        <v>933</v>
      </c>
      <c r="S111" s="39">
        <v>41033</v>
      </c>
      <c r="T111" s="83">
        <v>1513</v>
      </c>
      <c r="U111" s="117">
        <v>42016</v>
      </c>
      <c r="V111" s="36"/>
      <c r="W111" s="36"/>
      <c r="X111" s="93"/>
      <c r="Y111" s="93">
        <v>712.3</v>
      </c>
      <c r="Z111" s="93">
        <v>260000</v>
      </c>
      <c r="AA111" s="36" t="s">
        <v>212</v>
      </c>
      <c r="AB111" s="36">
        <v>35</v>
      </c>
      <c r="AC111" s="36">
        <v>25</v>
      </c>
      <c r="AD111" s="36">
        <v>125</v>
      </c>
      <c r="AE111" s="93"/>
      <c r="AF111" s="36"/>
      <c r="AG111" s="36"/>
      <c r="AH111" s="36">
        <v>15</v>
      </c>
      <c r="AI111" s="36">
        <v>2</v>
      </c>
      <c r="AJ111" s="36">
        <v>0.3</v>
      </c>
      <c r="AK111" s="36" t="s">
        <v>992</v>
      </c>
      <c r="AL111" s="39" t="s">
        <v>993</v>
      </c>
      <c r="AM111" s="39" t="s">
        <v>994</v>
      </c>
      <c r="AN111" s="39">
        <v>40546</v>
      </c>
      <c r="AO111" s="39"/>
      <c r="AP111" s="39"/>
      <c r="AQ111" s="39"/>
      <c r="AT111" s="36" t="str">
        <f t="shared" ca="1" si="43"/>
        <v>Прекратено</v>
      </c>
      <c r="AU111" s="36" t="str">
        <f t="shared" si="22"/>
        <v>Прекратено</v>
      </c>
      <c r="CE111" s="36" t="str">
        <f t="shared" si="23"/>
        <v/>
      </c>
      <c r="CF111" s="39" t="str">
        <f t="shared" si="41"/>
        <v/>
      </c>
      <c r="CG111" s="39" t="e">
        <f>IF(TRIM(MID(SUBSTITUTE($CE111," ",REPT(" ",99)),COLUMN(#REF!)*99-98,99))="","",DATEVALUE(TRIM(MID(SUBSTITUTE($CE111," ",REPT(" ",99)),COLUMN(#REF!)*99-98,99))))</f>
        <v>#REF!</v>
      </c>
      <c r="CH111" s="39" t="str">
        <f t="shared" si="24"/>
        <v/>
      </c>
      <c r="CI111" s="39" t="str">
        <f t="shared" si="25"/>
        <v/>
      </c>
      <c r="CJ111" s="39" t="str">
        <f t="shared" si="26"/>
        <v/>
      </c>
      <c r="CK111" s="39" t="str">
        <f t="shared" si="27"/>
        <v/>
      </c>
      <c r="CL111" s="39" t="str">
        <f t="shared" si="28"/>
        <v/>
      </c>
      <c r="CM111" s="39" t="str">
        <f t="shared" si="29"/>
        <v/>
      </c>
      <c r="CN111" s="39" t="str">
        <f t="shared" si="30"/>
        <v/>
      </c>
      <c r="CO111" s="39" t="str">
        <f t="shared" si="31"/>
        <v/>
      </c>
      <c r="CP111" s="36" t="str">
        <f t="shared" si="32"/>
        <v>04.05.2012</v>
      </c>
      <c r="CQ111" s="39">
        <f t="shared" si="42"/>
        <v>41033</v>
      </c>
      <c r="CR111" s="39" t="e">
        <f>IF(TRIM(MID(SUBSTITUTE($CP111," ",REPT(" ",99)),COLUMN(#REF!)*99-98,99))="","",DATEVALUE(TRIM(MID(SUBSTITUTE($CP111," ",REPT(" ",99)),COLUMN(#REF!)*99-98,99))))</f>
        <v>#REF!</v>
      </c>
      <c r="CS111" s="39" t="str">
        <f t="shared" si="33"/>
        <v/>
      </c>
      <c r="CT111" s="39" t="str">
        <f t="shared" si="34"/>
        <v/>
      </c>
      <c r="CU111" s="39" t="str">
        <f t="shared" si="35"/>
        <v/>
      </c>
      <c r="CV111" s="39" t="str">
        <f t="shared" si="36"/>
        <v/>
      </c>
      <c r="CW111" s="39" t="str">
        <f t="shared" si="37"/>
        <v/>
      </c>
      <c r="CX111" s="39" t="str">
        <f t="shared" si="38"/>
        <v/>
      </c>
      <c r="CY111" s="39" t="str">
        <f t="shared" si="39"/>
        <v/>
      </c>
      <c r="CZ111" s="39" t="str">
        <f t="shared" si="40"/>
        <v/>
      </c>
    </row>
    <row r="112" spans="1:104" s="6" customFormat="1" ht="60" x14ac:dyDescent="0.25">
      <c r="A112" s="27">
        <v>110</v>
      </c>
      <c r="B112" s="49" t="s">
        <v>977</v>
      </c>
      <c r="C112" s="49" t="s">
        <v>978</v>
      </c>
      <c r="D112" s="50">
        <v>57205</v>
      </c>
      <c r="E112" s="51" t="s">
        <v>995</v>
      </c>
      <c r="F112" s="5">
        <v>40534</v>
      </c>
      <c r="G112" s="27" t="s">
        <v>996</v>
      </c>
      <c r="H112" s="27" t="s">
        <v>997</v>
      </c>
      <c r="I112" s="27">
        <v>70514</v>
      </c>
      <c r="J112" s="30">
        <v>40553</v>
      </c>
      <c r="K112" s="30">
        <v>49220</v>
      </c>
      <c r="L112" s="27" t="s">
        <v>998</v>
      </c>
      <c r="M112" s="27" t="s">
        <v>999</v>
      </c>
      <c r="N112" s="27" t="s">
        <v>142</v>
      </c>
      <c r="O112" s="27">
        <v>74100</v>
      </c>
      <c r="P112" s="27"/>
      <c r="Q112" s="27"/>
      <c r="R112" s="1">
        <v>1457</v>
      </c>
      <c r="S112" s="30">
        <v>41915</v>
      </c>
      <c r="T112" s="27"/>
      <c r="U112" s="27"/>
      <c r="V112" s="27"/>
      <c r="W112" s="27"/>
      <c r="X112" s="75">
        <v>35</v>
      </c>
      <c r="Y112" s="75">
        <v>320</v>
      </c>
      <c r="Z112" s="75">
        <v>74100</v>
      </c>
      <c r="AA112" s="27" t="s">
        <v>212</v>
      </c>
      <c r="AB112" s="27">
        <v>35</v>
      </c>
      <c r="AC112" s="27">
        <v>15</v>
      </c>
      <c r="AD112" s="27">
        <v>70</v>
      </c>
      <c r="AE112" s="75"/>
      <c r="AF112" s="27"/>
      <c r="AG112" s="27"/>
      <c r="AH112" s="27"/>
      <c r="AI112" s="27">
        <v>2</v>
      </c>
      <c r="AJ112" s="27">
        <v>0.3</v>
      </c>
      <c r="AK112" s="27" t="s">
        <v>984</v>
      </c>
      <c r="AL112" s="5" t="s">
        <v>1000</v>
      </c>
      <c r="AM112" s="5" t="s">
        <v>1001</v>
      </c>
      <c r="AN112" s="27" t="s">
        <v>540</v>
      </c>
      <c r="AO112" s="27"/>
      <c r="AP112" s="27"/>
      <c r="AQ112" s="27"/>
      <c r="AT112" s="27" t="str">
        <f t="shared" ca="1" si="43"/>
        <v>Действащо</v>
      </c>
      <c r="AU112" s="27" t="str">
        <f t="shared" si="22"/>
        <v>Действащо</v>
      </c>
      <c r="CE112" s="27" t="str">
        <f t="shared" si="23"/>
        <v/>
      </c>
      <c r="CF112" s="30" t="str">
        <f t="shared" si="41"/>
        <v/>
      </c>
      <c r="CG112" s="30" t="e">
        <f>IF(TRIM(MID(SUBSTITUTE($CE112," ",REPT(" ",99)),COLUMN(#REF!)*99-98,99))="","",DATEVALUE(TRIM(MID(SUBSTITUTE($CE112," ",REPT(" ",99)),COLUMN(#REF!)*99-98,99))))</f>
        <v>#REF!</v>
      </c>
      <c r="CH112" s="30" t="str">
        <f t="shared" si="24"/>
        <v/>
      </c>
      <c r="CI112" s="30" t="str">
        <f t="shared" si="25"/>
        <v/>
      </c>
      <c r="CJ112" s="30" t="str">
        <f t="shared" si="26"/>
        <v/>
      </c>
      <c r="CK112" s="30" t="str">
        <f t="shared" si="27"/>
        <v/>
      </c>
      <c r="CL112" s="30" t="str">
        <f t="shared" si="28"/>
        <v/>
      </c>
      <c r="CM112" s="30" t="str">
        <f t="shared" si="29"/>
        <v/>
      </c>
      <c r="CN112" s="30" t="str">
        <f t="shared" si="30"/>
        <v/>
      </c>
      <c r="CO112" s="30" t="str">
        <f t="shared" si="31"/>
        <v/>
      </c>
      <c r="CP112" s="27" t="str">
        <f t="shared" si="32"/>
        <v>03.10.2014</v>
      </c>
      <c r="CQ112" s="30">
        <f t="shared" si="42"/>
        <v>41915</v>
      </c>
      <c r="CR112" s="30" t="e">
        <f>IF(TRIM(MID(SUBSTITUTE($CP112," ",REPT(" ",99)),COLUMN(#REF!)*99-98,99))="","",DATEVALUE(TRIM(MID(SUBSTITUTE($CP112," ",REPT(" ",99)),COLUMN(#REF!)*99-98,99))))</f>
        <v>#REF!</v>
      </c>
      <c r="CS112" s="30" t="str">
        <f t="shared" si="33"/>
        <v/>
      </c>
      <c r="CT112" s="30" t="str">
        <f t="shared" si="34"/>
        <v/>
      </c>
      <c r="CU112" s="30" t="str">
        <f t="shared" si="35"/>
        <v/>
      </c>
      <c r="CV112" s="30" t="str">
        <f t="shared" si="36"/>
        <v/>
      </c>
      <c r="CW112" s="30" t="str">
        <f t="shared" si="37"/>
        <v/>
      </c>
      <c r="CX112" s="30" t="str">
        <f t="shared" si="38"/>
        <v/>
      </c>
      <c r="CY112" s="30" t="str">
        <f t="shared" si="39"/>
        <v/>
      </c>
      <c r="CZ112" s="30" t="str">
        <f t="shared" si="40"/>
        <v/>
      </c>
    </row>
    <row r="113" spans="1:104" s="6" customFormat="1" ht="195" x14ac:dyDescent="0.25">
      <c r="A113" s="27">
        <v>111</v>
      </c>
      <c r="B113" s="49" t="s">
        <v>1002</v>
      </c>
      <c r="C113" s="49" t="s">
        <v>250</v>
      </c>
      <c r="D113" s="50">
        <v>824033568</v>
      </c>
      <c r="E113" s="29" t="s">
        <v>1003</v>
      </c>
      <c r="F113" s="30">
        <v>39748</v>
      </c>
      <c r="G113" s="49" t="s">
        <v>1004</v>
      </c>
      <c r="H113" s="49" t="s">
        <v>1005</v>
      </c>
      <c r="I113" s="75">
        <v>73780</v>
      </c>
      <c r="J113" s="30">
        <v>39762</v>
      </c>
      <c r="K113" s="76">
        <v>46387</v>
      </c>
      <c r="L113" s="27" t="s">
        <v>1006</v>
      </c>
      <c r="M113" s="27" t="s">
        <v>232</v>
      </c>
      <c r="N113" s="27" t="s">
        <v>232</v>
      </c>
      <c r="O113" s="27">
        <v>623302</v>
      </c>
      <c r="P113" s="27" t="s">
        <v>1007</v>
      </c>
      <c r="Q113" s="30" t="s">
        <v>1008</v>
      </c>
      <c r="R113" s="1" t="s">
        <v>1009</v>
      </c>
      <c r="S113" s="30" t="s">
        <v>1010</v>
      </c>
      <c r="T113" s="27"/>
      <c r="U113" s="27"/>
      <c r="V113" s="27"/>
      <c r="W113" s="27"/>
      <c r="X113" s="96">
        <v>19.8</v>
      </c>
      <c r="Y113" s="75">
        <v>1707.7</v>
      </c>
      <c r="Z113" s="75">
        <v>623302</v>
      </c>
      <c r="AA113" s="27" t="s">
        <v>310</v>
      </c>
      <c r="AB113" s="27">
        <v>50</v>
      </c>
      <c r="AC113" s="27">
        <v>50</v>
      </c>
      <c r="AD113" s="27"/>
      <c r="AE113" s="75"/>
      <c r="AF113" s="27"/>
      <c r="AG113" s="27"/>
      <c r="AH113" s="27"/>
      <c r="AI113" s="27"/>
      <c r="AJ113" s="27">
        <v>5</v>
      </c>
      <c r="AK113" s="27" t="s">
        <v>1011</v>
      </c>
      <c r="AL113" s="5" t="s">
        <v>1012</v>
      </c>
      <c r="AM113" s="5" t="s">
        <v>1013</v>
      </c>
      <c r="AN113" s="30">
        <v>39748</v>
      </c>
      <c r="AO113" s="30" t="s">
        <v>89</v>
      </c>
      <c r="AP113" s="30" t="s">
        <v>90</v>
      </c>
      <c r="AQ113" s="27" t="s">
        <v>261</v>
      </c>
      <c r="AT113" s="27" t="str">
        <f t="shared" ca="1" si="43"/>
        <v>Действащо</v>
      </c>
      <c r="AU113" s="27" t="str">
        <f t="shared" si="22"/>
        <v>Действащо</v>
      </c>
      <c r="CE113" s="27" t="str">
        <f t="shared" si="23"/>
        <v>27.8.2013 17.11.2014 23.12.2020</v>
      </c>
      <c r="CF113" s="30">
        <f t="shared" si="41"/>
        <v>41513</v>
      </c>
      <c r="CG113" s="30" t="e">
        <f>IF(TRIM(MID(SUBSTITUTE($CE113," ",REPT(" ",99)),COLUMN(#REF!)*99-98,99))="","",DATEVALUE(TRIM(MID(SUBSTITUTE($CE113," ",REPT(" ",99)),COLUMN(#REF!)*99-98,99))))</f>
        <v>#REF!</v>
      </c>
      <c r="CH113" s="30">
        <f t="shared" si="24"/>
        <v>41960</v>
      </c>
      <c r="CI113" s="30">
        <f t="shared" si="25"/>
        <v>44188</v>
      </c>
      <c r="CJ113" s="30" t="str">
        <f t="shared" si="26"/>
        <v/>
      </c>
      <c r="CK113" s="30" t="str">
        <f t="shared" si="27"/>
        <v/>
      </c>
      <c r="CL113" s="30" t="str">
        <f t="shared" si="28"/>
        <v/>
      </c>
      <c r="CM113" s="30" t="str">
        <f t="shared" si="29"/>
        <v/>
      </c>
      <c r="CN113" s="30" t="str">
        <f t="shared" si="30"/>
        <v/>
      </c>
      <c r="CO113" s="30" t="str">
        <f t="shared" si="31"/>
        <v/>
      </c>
      <c r="CP113" s="27" t="str">
        <f t="shared" si="32"/>
        <v>7.8.2014 23.12.2020</v>
      </c>
      <c r="CQ113" s="30">
        <f t="shared" si="42"/>
        <v>41858</v>
      </c>
      <c r="CR113" s="30" t="e">
        <f>IF(TRIM(MID(SUBSTITUTE($CP113," ",REPT(" ",99)),COLUMN(#REF!)*99-98,99))="","",DATEVALUE(TRIM(MID(SUBSTITUTE($CP113," ",REPT(" ",99)),COLUMN(#REF!)*99-98,99))))</f>
        <v>#REF!</v>
      </c>
      <c r="CS113" s="30">
        <f t="shared" si="33"/>
        <v>44188</v>
      </c>
      <c r="CT113" s="30" t="str">
        <f t="shared" si="34"/>
        <v/>
      </c>
      <c r="CU113" s="30" t="str">
        <f t="shared" si="35"/>
        <v/>
      </c>
      <c r="CV113" s="30" t="str">
        <f t="shared" si="36"/>
        <v/>
      </c>
      <c r="CW113" s="30" t="str">
        <f t="shared" si="37"/>
        <v/>
      </c>
      <c r="CX113" s="30" t="str">
        <f t="shared" si="38"/>
        <v/>
      </c>
      <c r="CY113" s="30" t="str">
        <f t="shared" si="39"/>
        <v/>
      </c>
      <c r="CZ113" s="30" t="str">
        <f t="shared" si="40"/>
        <v/>
      </c>
    </row>
    <row r="114" spans="1:104" s="9" customFormat="1" ht="45" x14ac:dyDescent="0.25">
      <c r="A114" s="27">
        <v>112</v>
      </c>
      <c r="B114" s="41" t="s">
        <v>1014</v>
      </c>
      <c r="C114" s="41" t="s">
        <v>573</v>
      </c>
      <c r="D114" s="42">
        <v>834026369</v>
      </c>
      <c r="E114" s="43" t="s">
        <v>1015</v>
      </c>
      <c r="F114" s="44">
        <v>39748</v>
      </c>
      <c r="G114" s="41" t="s">
        <v>1016</v>
      </c>
      <c r="H114" s="41" t="s">
        <v>1017</v>
      </c>
      <c r="I114" s="94">
        <v>39459</v>
      </c>
      <c r="J114" s="44">
        <v>39763</v>
      </c>
      <c r="K114" s="44">
        <v>41955</v>
      </c>
      <c r="L114" s="41" t="s">
        <v>1018</v>
      </c>
      <c r="M114" s="41" t="s">
        <v>232</v>
      </c>
      <c r="N114" s="41" t="s">
        <v>232</v>
      </c>
      <c r="O114" s="41">
        <v>2151000</v>
      </c>
      <c r="P114" s="41">
        <v>924</v>
      </c>
      <c r="Q114" s="44">
        <v>41026</v>
      </c>
      <c r="R114" s="84"/>
      <c r="S114" s="41"/>
      <c r="T114" s="41"/>
      <c r="U114" s="41"/>
      <c r="V114" s="41"/>
      <c r="W114" s="41"/>
      <c r="X114" s="94"/>
      <c r="Y114" s="94" t="s">
        <v>1019</v>
      </c>
      <c r="Z114" s="94">
        <v>2151000</v>
      </c>
      <c r="AA114" s="41" t="s">
        <v>310</v>
      </c>
      <c r="AB114" s="41">
        <v>35</v>
      </c>
      <c r="AC114" s="41">
        <v>25</v>
      </c>
      <c r="AD114" s="41">
        <v>125</v>
      </c>
      <c r="AE114" s="94"/>
      <c r="AF114" s="41"/>
      <c r="AG114" s="41"/>
      <c r="AH114" s="41">
        <v>15</v>
      </c>
      <c r="AI114" s="41">
        <v>2</v>
      </c>
      <c r="AJ114" s="41">
        <v>0.5</v>
      </c>
      <c r="AK114" s="41" t="s">
        <v>1020</v>
      </c>
      <c r="AL114" s="41" t="s">
        <v>1021</v>
      </c>
      <c r="AM114" s="41" t="s">
        <v>1022</v>
      </c>
      <c r="AN114" s="41" t="s">
        <v>291</v>
      </c>
      <c r="AO114" s="41"/>
      <c r="AP114" s="41"/>
      <c r="AQ114" s="41"/>
      <c r="AT114" s="41" t="str">
        <f t="shared" ca="1" si="43"/>
        <v>Изтекло</v>
      </c>
      <c r="AU114" s="41" t="str">
        <f t="shared" si="22"/>
        <v>Изтекло</v>
      </c>
      <c r="CE114" s="41" t="str">
        <f t="shared" si="23"/>
        <v>27.04.2012</v>
      </c>
      <c r="CF114" s="44">
        <f t="shared" si="41"/>
        <v>41026</v>
      </c>
      <c r="CG114" s="44" t="e">
        <f>IF(TRIM(MID(SUBSTITUTE($CE114," ",REPT(" ",99)),COLUMN(#REF!)*99-98,99))="","",DATEVALUE(TRIM(MID(SUBSTITUTE($CE114," ",REPT(" ",99)),COLUMN(#REF!)*99-98,99))))</f>
        <v>#REF!</v>
      </c>
      <c r="CH114" s="44" t="str">
        <f t="shared" si="24"/>
        <v/>
      </c>
      <c r="CI114" s="44" t="str">
        <f t="shared" si="25"/>
        <v/>
      </c>
      <c r="CJ114" s="44" t="str">
        <f t="shared" si="26"/>
        <v/>
      </c>
      <c r="CK114" s="44" t="str">
        <f t="shared" si="27"/>
        <v/>
      </c>
      <c r="CL114" s="44" t="str">
        <f t="shared" si="28"/>
        <v/>
      </c>
      <c r="CM114" s="44" t="str">
        <f t="shared" si="29"/>
        <v/>
      </c>
      <c r="CN114" s="44" t="str">
        <f t="shared" si="30"/>
        <v/>
      </c>
      <c r="CO114" s="44" t="str">
        <f t="shared" si="31"/>
        <v/>
      </c>
      <c r="CP114" s="41" t="str">
        <f t="shared" si="32"/>
        <v/>
      </c>
      <c r="CQ114" s="44" t="str">
        <f t="shared" si="42"/>
        <v/>
      </c>
      <c r="CR114" s="44" t="e">
        <f>IF(TRIM(MID(SUBSTITUTE($CP114," ",REPT(" ",99)),COLUMN(#REF!)*99-98,99))="","",DATEVALUE(TRIM(MID(SUBSTITUTE($CP114," ",REPT(" ",99)),COLUMN(#REF!)*99-98,99))))</f>
        <v>#REF!</v>
      </c>
      <c r="CS114" s="44" t="str">
        <f t="shared" si="33"/>
        <v/>
      </c>
      <c r="CT114" s="44" t="str">
        <f t="shared" si="34"/>
        <v/>
      </c>
      <c r="CU114" s="44" t="str">
        <f t="shared" si="35"/>
        <v/>
      </c>
      <c r="CV114" s="44" t="str">
        <f t="shared" si="36"/>
        <v/>
      </c>
      <c r="CW114" s="44" t="str">
        <f t="shared" si="37"/>
        <v/>
      </c>
      <c r="CX114" s="44" t="str">
        <f t="shared" si="38"/>
        <v/>
      </c>
      <c r="CY114" s="44" t="str">
        <f t="shared" si="39"/>
        <v/>
      </c>
      <c r="CZ114" s="44" t="str">
        <f t="shared" si="40"/>
        <v/>
      </c>
    </row>
    <row r="115" spans="1:104" s="6" customFormat="1" ht="195" x14ac:dyDescent="0.25">
      <c r="A115" s="27">
        <v>113</v>
      </c>
      <c r="B115" s="27" t="s">
        <v>2289</v>
      </c>
      <c r="C115" s="27" t="s">
        <v>1023</v>
      </c>
      <c r="D115" s="28">
        <v>57179</v>
      </c>
      <c r="E115" s="29" t="s">
        <v>2184</v>
      </c>
      <c r="F115" s="30">
        <v>40082</v>
      </c>
      <c r="G115" s="27" t="s">
        <v>1024</v>
      </c>
      <c r="H115" s="27" t="s">
        <v>1023</v>
      </c>
      <c r="I115" s="75">
        <v>57491</v>
      </c>
      <c r="J115" s="30">
        <v>40097</v>
      </c>
      <c r="K115" s="76">
        <v>46568</v>
      </c>
      <c r="L115" s="27" t="s">
        <v>1025</v>
      </c>
      <c r="M115" s="27" t="s">
        <v>232</v>
      </c>
      <c r="N115" s="27" t="s">
        <v>232</v>
      </c>
      <c r="O115" s="75" t="s">
        <v>1026</v>
      </c>
      <c r="P115" s="27" t="s">
        <v>2195</v>
      </c>
      <c r="Q115" s="30" t="s">
        <v>2196</v>
      </c>
      <c r="R115" s="1" t="s">
        <v>2224</v>
      </c>
      <c r="S115" s="30" t="s">
        <v>2225</v>
      </c>
      <c r="T115" s="27"/>
      <c r="U115" s="27"/>
      <c r="V115" s="27"/>
      <c r="W115" s="27"/>
      <c r="X115" s="75" t="s">
        <v>1027</v>
      </c>
      <c r="Y115" s="75" t="s">
        <v>1028</v>
      </c>
      <c r="Z115" s="75" t="s">
        <v>1026</v>
      </c>
      <c r="AA115" s="27" t="s">
        <v>1029</v>
      </c>
      <c r="AB115" s="27">
        <v>35</v>
      </c>
      <c r="AC115" s="27">
        <v>25</v>
      </c>
      <c r="AD115" s="27">
        <v>125</v>
      </c>
      <c r="AE115" s="75"/>
      <c r="AF115" s="27"/>
      <c r="AG115" s="27"/>
      <c r="AH115" s="27">
        <v>15</v>
      </c>
      <c r="AI115" s="27">
        <v>2</v>
      </c>
      <c r="AJ115" s="27" t="s">
        <v>1030</v>
      </c>
      <c r="AK115" s="27" t="s">
        <v>1020</v>
      </c>
      <c r="AL115" s="27" t="s">
        <v>2197</v>
      </c>
      <c r="AM115" s="27" t="s">
        <v>2198</v>
      </c>
      <c r="AN115" s="27" t="s">
        <v>291</v>
      </c>
      <c r="AO115" s="27" t="s">
        <v>89</v>
      </c>
      <c r="AP115" s="27" t="s">
        <v>90</v>
      </c>
      <c r="AQ115" s="27" t="s">
        <v>91</v>
      </c>
      <c r="AT115" s="27" t="str">
        <f t="shared" ca="1" si="43"/>
        <v>Действащо</v>
      </c>
      <c r="AU115" s="27" t="str">
        <f t="shared" si="22"/>
        <v>Действащо</v>
      </c>
      <c r="CE115" s="27" t="str">
        <f t="shared" si="23"/>
        <v>3.9.2014 15.06.2015 14.05.2018 2.11.2021 6.7.2022 06.03.2025</v>
      </c>
      <c r="CF115" s="30">
        <f t="shared" si="41"/>
        <v>41885</v>
      </c>
      <c r="CG115" s="30" t="e">
        <f>IF(TRIM(MID(SUBSTITUTE($CE115," ",REPT(" ",99)),COLUMN(#REF!)*99-98,99))="","",DATEVALUE(TRIM(MID(SUBSTITUTE($CE115," ",REPT(" ",99)),COLUMN(#REF!)*99-98,99))))</f>
        <v>#REF!</v>
      </c>
      <c r="CH115" s="30">
        <f t="shared" si="24"/>
        <v>42170</v>
      </c>
      <c r="CI115" s="30">
        <f t="shared" si="25"/>
        <v>43234</v>
      </c>
      <c r="CJ115" s="30">
        <f t="shared" si="26"/>
        <v>44502</v>
      </c>
      <c r="CK115" s="30">
        <f t="shared" si="27"/>
        <v>44748</v>
      </c>
      <c r="CL115" s="30">
        <f t="shared" si="28"/>
        <v>45722</v>
      </c>
      <c r="CM115" s="30" t="str">
        <f t="shared" si="29"/>
        <v/>
      </c>
      <c r="CN115" s="30" t="str">
        <f t="shared" si="30"/>
        <v/>
      </c>
      <c r="CO115" s="30" t="str">
        <f t="shared" si="31"/>
        <v/>
      </c>
      <c r="CP115" s="27" t="str">
        <f t="shared" si="32"/>
        <v>10.6.2015 14.05.2018 6.7.2022 06.03.2025</v>
      </c>
      <c r="CQ115" s="30">
        <f t="shared" si="42"/>
        <v>42165</v>
      </c>
      <c r="CR115" s="30" t="e">
        <f>IF(TRIM(MID(SUBSTITUTE($CP115," ",REPT(" ",99)),COLUMN(#REF!)*99-98,99))="","",DATEVALUE(TRIM(MID(SUBSTITUTE($CP115," ",REPT(" ",99)),COLUMN(#REF!)*99-98,99))))</f>
        <v>#REF!</v>
      </c>
      <c r="CS115" s="30">
        <f t="shared" si="33"/>
        <v>43234</v>
      </c>
      <c r="CT115" s="30">
        <f t="shared" si="34"/>
        <v>44748</v>
      </c>
      <c r="CU115" s="30">
        <f t="shared" si="35"/>
        <v>45722</v>
      </c>
      <c r="CV115" s="30" t="str">
        <f t="shared" si="36"/>
        <v/>
      </c>
      <c r="CW115" s="30" t="str">
        <f t="shared" si="37"/>
        <v/>
      </c>
      <c r="CX115" s="30" t="str">
        <f t="shared" si="38"/>
        <v/>
      </c>
      <c r="CY115" s="30" t="str">
        <f t="shared" si="39"/>
        <v/>
      </c>
      <c r="CZ115" s="30" t="str">
        <f t="shared" si="40"/>
        <v/>
      </c>
    </row>
    <row r="116" spans="1:104" s="17" customFormat="1" ht="49.5" customHeight="1" x14ac:dyDescent="0.25">
      <c r="A116" s="27">
        <v>114</v>
      </c>
      <c r="B116" s="74" t="s">
        <v>1031</v>
      </c>
      <c r="C116" s="74" t="s">
        <v>250</v>
      </c>
      <c r="D116" s="115">
        <v>175145110</v>
      </c>
      <c r="E116" s="34">
        <v>3310009</v>
      </c>
      <c r="F116" s="101">
        <v>40056</v>
      </c>
      <c r="G116" s="101" t="s">
        <v>1032</v>
      </c>
      <c r="H116" s="74" t="s">
        <v>1033</v>
      </c>
      <c r="I116" s="74">
        <v>72693</v>
      </c>
      <c r="J116" s="101">
        <v>40070</v>
      </c>
      <c r="K116" s="74" t="s">
        <v>1034</v>
      </c>
      <c r="L116" s="74" t="s">
        <v>1018</v>
      </c>
      <c r="M116" s="74" t="s">
        <v>232</v>
      </c>
      <c r="N116" s="74" t="s">
        <v>232</v>
      </c>
      <c r="O116" s="74">
        <v>19000</v>
      </c>
      <c r="P116" s="74"/>
      <c r="Q116" s="74"/>
      <c r="R116" s="118"/>
      <c r="S116" s="74"/>
      <c r="T116" s="74"/>
      <c r="U116" s="74"/>
      <c r="V116" s="74">
        <v>1636</v>
      </c>
      <c r="W116" s="101">
        <v>42262</v>
      </c>
      <c r="X116" s="122">
        <v>5.04</v>
      </c>
      <c r="Y116" s="122">
        <v>120</v>
      </c>
      <c r="Z116" s="122">
        <v>19000</v>
      </c>
      <c r="AA116" s="74" t="s">
        <v>1029</v>
      </c>
      <c r="AB116" s="74"/>
      <c r="AC116" s="74">
        <v>6</v>
      </c>
      <c r="AD116" s="74"/>
      <c r="AE116" s="122">
        <v>0.1</v>
      </c>
      <c r="AF116" s="74">
        <v>0.03</v>
      </c>
      <c r="AG116" s="74">
        <v>1.5</v>
      </c>
      <c r="AH116" s="74"/>
      <c r="AI116" s="74">
        <v>0.1</v>
      </c>
      <c r="AJ116" s="74"/>
      <c r="AK116" s="74" t="s">
        <v>1035</v>
      </c>
      <c r="AL116" s="74" t="s">
        <v>1036</v>
      </c>
      <c r="AM116" s="74" t="s">
        <v>1037</v>
      </c>
      <c r="AN116" s="74" t="s">
        <v>1038</v>
      </c>
      <c r="AO116" s="74"/>
      <c r="AP116" s="74"/>
      <c r="AQ116" s="74"/>
      <c r="AT116" s="74" t="str">
        <f t="shared" ca="1" si="43"/>
        <v>Отнето</v>
      </c>
      <c r="AU116" s="74" t="str">
        <f t="shared" si="22"/>
        <v>Отнето</v>
      </c>
      <c r="CE116" s="74" t="str">
        <f t="shared" si="23"/>
        <v/>
      </c>
      <c r="CF116" s="101" t="str">
        <f t="shared" si="41"/>
        <v/>
      </c>
      <c r="CG116" s="101" t="e">
        <f>IF(TRIM(MID(SUBSTITUTE($CE116," ",REPT(" ",99)),COLUMN(#REF!)*99-98,99))="","",DATEVALUE(TRIM(MID(SUBSTITUTE($CE116," ",REPT(" ",99)),COLUMN(#REF!)*99-98,99))))</f>
        <v>#REF!</v>
      </c>
      <c r="CH116" s="101" t="str">
        <f t="shared" si="24"/>
        <v/>
      </c>
      <c r="CI116" s="101" t="str">
        <f t="shared" si="25"/>
        <v/>
      </c>
      <c r="CJ116" s="101" t="str">
        <f t="shared" si="26"/>
        <v/>
      </c>
      <c r="CK116" s="101" t="str">
        <f t="shared" si="27"/>
        <v/>
      </c>
      <c r="CL116" s="101" t="str">
        <f t="shared" si="28"/>
        <v/>
      </c>
      <c r="CM116" s="101" t="str">
        <f t="shared" si="29"/>
        <v/>
      </c>
      <c r="CN116" s="101" t="str">
        <f t="shared" si="30"/>
        <v/>
      </c>
      <c r="CO116" s="101" t="str">
        <f t="shared" si="31"/>
        <v/>
      </c>
      <c r="CP116" s="74" t="str">
        <f t="shared" si="32"/>
        <v/>
      </c>
      <c r="CQ116" s="101" t="str">
        <f t="shared" si="42"/>
        <v/>
      </c>
      <c r="CR116" s="101" t="e">
        <f>IF(TRIM(MID(SUBSTITUTE($CP116," ",REPT(" ",99)),COLUMN(#REF!)*99-98,99))="","",DATEVALUE(TRIM(MID(SUBSTITUTE($CP116," ",REPT(" ",99)),COLUMN(#REF!)*99-98,99))))</f>
        <v>#REF!</v>
      </c>
      <c r="CS116" s="101" t="str">
        <f t="shared" si="33"/>
        <v/>
      </c>
      <c r="CT116" s="101" t="str">
        <f t="shared" si="34"/>
        <v/>
      </c>
      <c r="CU116" s="101" t="str">
        <f t="shared" si="35"/>
        <v/>
      </c>
      <c r="CV116" s="101" t="str">
        <f t="shared" si="36"/>
        <v/>
      </c>
      <c r="CW116" s="101" t="str">
        <f t="shared" si="37"/>
        <v/>
      </c>
      <c r="CX116" s="101" t="str">
        <f t="shared" si="38"/>
        <v/>
      </c>
      <c r="CY116" s="101" t="str">
        <f t="shared" si="39"/>
        <v/>
      </c>
      <c r="CZ116" s="101" t="str">
        <f t="shared" si="40"/>
        <v/>
      </c>
    </row>
    <row r="117" spans="1:104" s="9" customFormat="1" ht="48" customHeight="1" x14ac:dyDescent="0.25">
      <c r="A117" s="27">
        <v>115</v>
      </c>
      <c r="B117" s="41" t="s">
        <v>2285</v>
      </c>
      <c r="C117" s="41" t="s">
        <v>352</v>
      </c>
      <c r="D117" s="42">
        <v>57086</v>
      </c>
      <c r="E117" s="43" t="s">
        <v>1039</v>
      </c>
      <c r="F117" s="44">
        <v>40563</v>
      </c>
      <c r="G117" s="41" t="s">
        <v>1040</v>
      </c>
      <c r="H117" s="41" t="s">
        <v>1041</v>
      </c>
      <c r="I117" s="41">
        <v>17693</v>
      </c>
      <c r="J117" s="44">
        <v>40588</v>
      </c>
      <c r="K117" s="44">
        <v>41293</v>
      </c>
      <c r="L117" s="41" t="s">
        <v>356</v>
      </c>
      <c r="M117" s="41" t="s">
        <v>1042</v>
      </c>
      <c r="N117" s="45" t="s">
        <v>358</v>
      </c>
      <c r="O117" s="94">
        <v>7300</v>
      </c>
      <c r="P117" s="41"/>
      <c r="Q117" s="41"/>
      <c r="R117" s="84"/>
      <c r="S117" s="41"/>
      <c r="T117" s="41"/>
      <c r="U117" s="41"/>
      <c r="V117" s="41"/>
      <c r="W117" s="41"/>
      <c r="X117" s="99">
        <v>0.83160000000000001</v>
      </c>
      <c r="Y117" s="94">
        <v>20</v>
      </c>
      <c r="Z117" s="94">
        <v>7300</v>
      </c>
      <c r="AA117" s="41" t="s">
        <v>109</v>
      </c>
      <c r="AB117" s="41">
        <v>50</v>
      </c>
      <c r="AC117" s="41">
        <v>25</v>
      </c>
      <c r="AD117" s="41">
        <v>125</v>
      </c>
      <c r="AE117" s="94"/>
      <c r="AF117" s="41"/>
      <c r="AG117" s="41"/>
      <c r="AH117" s="41"/>
      <c r="AI117" s="41"/>
      <c r="AJ117" s="41"/>
      <c r="AK117" s="41"/>
      <c r="AL117" s="48" t="s">
        <v>1043</v>
      </c>
      <c r="AM117" s="48" t="s">
        <v>1044</v>
      </c>
      <c r="AN117" s="41" t="s">
        <v>1045</v>
      </c>
      <c r="AO117" s="41"/>
      <c r="AP117" s="41"/>
      <c r="AQ117" s="41"/>
      <c r="AT117" s="41" t="str">
        <f t="shared" ca="1" si="43"/>
        <v>Изтекло</v>
      </c>
      <c r="AU117" s="41" t="str">
        <f t="shared" si="22"/>
        <v>Изтекло</v>
      </c>
      <c r="CE117" s="41" t="str">
        <f t="shared" si="23"/>
        <v/>
      </c>
      <c r="CF117" s="44" t="str">
        <f t="shared" si="41"/>
        <v/>
      </c>
      <c r="CG117" s="44" t="e">
        <f>IF(TRIM(MID(SUBSTITUTE($CE117," ",REPT(" ",99)),COLUMN(#REF!)*99-98,99))="","",DATEVALUE(TRIM(MID(SUBSTITUTE($CE117," ",REPT(" ",99)),COLUMN(#REF!)*99-98,99))))</f>
        <v>#REF!</v>
      </c>
      <c r="CH117" s="44" t="str">
        <f t="shared" si="24"/>
        <v/>
      </c>
      <c r="CI117" s="44" t="str">
        <f t="shared" si="25"/>
        <v/>
      </c>
      <c r="CJ117" s="44" t="str">
        <f t="shared" si="26"/>
        <v/>
      </c>
      <c r="CK117" s="44" t="str">
        <f t="shared" si="27"/>
        <v/>
      </c>
      <c r="CL117" s="44" t="str">
        <f t="shared" si="28"/>
        <v/>
      </c>
      <c r="CM117" s="44" t="str">
        <f t="shared" si="29"/>
        <v/>
      </c>
      <c r="CN117" s="44" t="str">
        <f t="shared" si="30"/>
        <v/>
      </c>
      <c r="CO117" s="44" t="str">
        <f t="shared" si="31"/>
        <v/>
      </c>
      <c r="CP117" s="41" t="str">
        <f t="shared" si="32"/>
        <v/>
      </c>
      <c r="CQ117" s="44" t="str">
        <f t="shared" si="42"/>
        <v/>
      </c>
      <c r="CR117" s="44" t="e">
        <f>IF(TRIM(MID(SUBSTITUTE($CP117," ",REPT(" ",99)),COLUMN(#REF!)*99-98,99))="","",DATEVALUE(TRIM(MID(SUBSTITUTE($CP117," ",REPT(" ",99)),COLUMN(#REF!)*99-98,99))))</f>
        <v>#REF!</v>
      </c>
      <c r="CS117" s="44" t="str">
        <f t="shared" si="33"/>
        <v/>
      </c>
      <c r="CT117" s="44" t="str">
        <f t="shared" si="34"/>
        <v/>
      </c>
      <c r="CU117" s="44" t="str">
        <f t="shared" si="35"/>
        <v/>
      </c>
      <c r="CV117" s="44" t="str">
        <f t="shared" si="36"/>
        <v/>
      </c>
      <c r="CW117" s="44" t="str">
        <f t="shared" si="37"/>
        <v/>
      </c>
      <c r="CX117" s="44" t="str">
        <f t="shared" si="38"/>
        <v/>
      </c>
      <c r="CY117" s="44" t="str">
        <f t="shared" si="39"/>
        <v/>
      </c>
      <c r="CZ117" s="44" t="str">
        <f t="shared" si="40"/>
        <v/>
      </c>
    </row>
    <row r="118" spans="1:104" s="9" customFormat="1" ht="51" customHeight="1" x14ac:dyDescent="0.25">
      <c r="A118" s="27">
        <v>116</v>
      </c>
      <c r="B118" s="41" t="s">
        <v>2285</v>
      </c>
      <c r="C118" s="41" t="s">
        <v>352</v>
      </c>
      <c r="D118" s="42">
        <v>57086</v>
      </c>
      <c r="E118" s="43" t="s">
        <v>1046</v>
      </c>
      <c r="F118" s="44">
        <v>40563</v>
      </c>
      <c r="G118" s="41" t="s">
        <v>1040</v>
      </c>
      <c r="H118" s="41" t="s">
        <v>1041</v>
      </c>
      <c r="I118" s="41">
        <v>17693</v>
      </c>
      <c r="J118" s="44">
        <v>40588</v>
      </c>
      <c r="K118" s="44">
        <v>41293</v>
      </c>
      <c r="L118" s="41" t="s">
        <v>356</v>
      </c>
      <c r="M118" s="41" t="s">
        <v>1047</v>
      </c>
      <c r="N118" s="45" t="s">
        <v>358</v>
      </c>
      <c r="O118" s="94">
        <v>14600</v>
      </c>
      <c r="P118" s="41"/>
      <c r="Q118" s="41"/>
      <c r="R118" s="84"/>
      <c r="S118" s="41"/>
      <c r="T118" s="41"/>
      <c r="U118" s="41"/>
      <c r="V118" s="41"/>
      <c r="W118" s="41"/>
      <c r="X118" s="99">
        <v>1.6632</v>
      </c>
      <c r="Y118" s="94">
        <v>40</v>
      </c>
      <c r="Z118" s="94">
        <v>14600</v>
      </c>
      <c r="AA118" s="41" t="s">
        <v>109</v>
      </c>
      <c r="AB118" s="41">
        <v>50</v>
      </c>
      <c r="AC118" s="41">
        <v>25</v>
      </c>
      <c r="AD118" s="41">
        <v>125</v>
      </c>
      <c r="AE118" s="94"/>
      <c r="AF118" s="41"/>
      <c r="AG118" s="41"/>
      <c r="AH118" s="41"/>
      <c r="AI118" s="41"/>
      <c r="AJ118" s="41"/>
      <c r="AK118" s="41"/>
      <c r="AL118" s="48" t="s">
        <v>1048</v>
      </c>
      <c r="AM118" s="48" t="s">
        <v>1049</v>
      </c>
      <c r="AN118" s="41" t="s">
        <v>1045</v>
      </c>
      <c r="AO118" s="41"/>
      <c r="AP118" s="41"/>
      <c r="AQ118" s="41"/>
      <c r="AT118" s="41" t="str">
        <f t="shared" ca="1" si="43"/>
        <v>Изтекло</v>
      </c>
      <c r="AU118" s="41" t="str">
        <f t="shared" si="22"/>
        <v>Изтекло</v>
      </c>
      <c r="CE118" s="41" t="str">
        <f t="shared" si="23"/>
        <v/>
      </c>
      <c r="CF118" s="44" t="str">
        <f t="shared" si="41"/>
        <v/>
      </c>
      <c r="CG118" s="44" t="e">
        <f>IF(TRIM(MID(SUBSTITUTE($CE118," ",REPT(" ",99)),COLUMN(#REF!)*99-98,99))="","",DATEVALUE(TRIM(MID(SUBSTITUTE($CE118," ",REPT(" ",99)),COLUMN(#REF!)*99-98,99))))</f>
        <v>#REF!</v>
      </c>
      <c r="CH118" s="44" t="str">
        <f t="shared" si="24"/>
        <v/>
      </c>
      <c r="CI118" s="44" t="str">
        <f t="shared" si="25"/>
        <v/>
      </c>
      <c r="CJ118" s="44" t="str">
        <f t="shared" si="26"/>
        <v/>
      </c>
      <c r="CK118" s="44" t="str">
        <f t="shared" si="27"/>
        <v/>
      </c>
      <c r="CL118" s="44" t="str">
        <f t="shared" si="28"/>
        <v/>
      </c>
      <c r="CM118" s="44" t="str">
        <f t="shared" si="29"/>
        <v/>
      </c>
      <c r="CN118" s="44" t="str">
        <f t="shared" si="30"/>
        <v/>
      </c>
      <c r="CO118" s="44" t="str">
        <f t="shared" si="31"/>
        <v/>
      </c>
      <c r="CP118" s="41" t="str">
        <f t="shared" si="32"/>
        <v/>
      </c>
      <c r="CQ118" s="44" t="str">
        <f t="shared" si="42"/>
        <v/>
      </c>
      <c r="CR118" s="44" t="e">
        <f>IF(TRIM(MID(SUBSTITUTE($CP118," ",REPT(" ",99)),COLUMN(#REF!)*99-98,99))="","",DATEVALUE(TRIM(MID(SUBSTITUTE($CP118," ",REPT(" ",99)),COLUMN(#REF!)*99-98,99))))</f>
        <v>#REF!</v>
      </c>
      <c r="CS118" s="44" t="str">
        <f t="shared" si="33"/>
        <v/>
      </c>
      <c r="CT118" s="44" t="str">
        <f t="shared" si="34"/>
        <v/>
      </c>
      <c r="CU118" s="44" t="str">
        <f t="shared" si="35"/>
        <v/>
      </c>
      <c r="CV118" s="44" t="str">
        <f t="shared" si="36"/>
        <v/>
      </c>
      <c r="CW118" s="44" t="str">
        <f t="shared" si="37"/>
        <v/>
      </c>
      <c r="CX118" s="44" t="str">
        <f t="shared" si="38"/>
        <v/>
      </c>
      <c r="CY118" s="44" t="str">
        <f t="shared" si="39"/>
        <v/>
      </c>
      <c r="CZ118" s="44" t="str">
        <f t="shared" si="40"/>
        <v/>
      </c>
    </row>
    <row r="119" spans="1:104" s="9" customFormat="1" ht="45.75" customHeight="1" x14ac:dyDescent="0.25">
      <c r="A119" s="27">
        <v>117</v>
      </c>
      <c r="B119" s="41" t="s">
        <v>2285</v>
      </c>
      <c r="C119" s="41" t="s">
        <v>352</v>
      </c>
      <c r="D119" s="42">
        <v>57086</v>
      </c>
      <c r="E119" s="43" t="s">
        <v>1050</v>
      </c>
      <c r="F119" s="44">
        <v>40564</v>
      </c>
      <c r="G119" s="41" t="s">
        <v>1040</v>
      </c>
      <c r="H119" s="41" t="s">
        <v>1041</v>
      </c>
      <c r="I119" s="41">
        <v>17693</v>
      </c>
      <c r="J119" s="44">
        <v>40589</v>
      </c>
      <c r="K119" s="44">
        <v>41294</v>
      </c>
      <c r="L119" s="41" t="s">
        <v>356</v>
      </c>
      <c r="M119" s="41" t="s">
        <v>1047</v>
      </c>
      <c r="N119" s="45" t="s">
        <v>358</v>
      </c>
      <c r="O119" s="94">
        <v>14600</v>
      </c>
      <c r="P119" s="41"/>
      <c r="Q119" s="41"/>
      <c r="R119" s="84"/>
      <c r="S119" s="41"/>
      <c r="T119" s="41"/>
      <c r="U119" s="41"/>
      <c r="V119" s="41"/>
      <c r="W119" s="41"/>
      <c r="X119" s="99">
        <v>1.6632</v>
      </c>
      <c r="Y119" s="94">
        <v>40</v>
      </c>
      <c r="Z119" s="94">
        <v>14600</v>
      </c>
      <c r="AA119" s="41" t="s">
        <v>109</v>
      </c>
      <c r="AB119" s="41">
        <v>50</v>
      </c>
      <c r="AC119" s="41">
        <v>25</v>
      </c>
      <c r="AD119" s="41">
        <v>125</v>
      </c>
      <c r="AE119" s="94"/>
      <c r="AF119" s="41"/>
      <c r="AG119" s="41"/>
      <c r="AH119" s="41"/>
      <c r="AI119" s="41"/>
      <c r="AJ119" s="41"/>
      <c r="AK119" s="41"/>
      <c r="AL119" s="48" t="s">
        <v>1051</v>
      </c>
      <c r="AM119" s="48" t="s">
        <v>1052</v>
      </c>
      <c r="AN119" s="41" t="s">
        <v>1045</v>
      </c>
      <c r="AO119" s="41"/>
      <c r="AP119" s="41"/>
      <c r="AQ119" s="41"/>
      <c r="AT119" s="41" t="str">
        <f t="shared" ca="1" si="43"/>
        <v>Изтекло</v>
      </c>
      <c r="AU119" s="41" t="str">
        <f t="shared" si="22"/>
        <v>Изтекло</v>
      </c>
      <c r="CE119" s="41" t="str">
        <f t="shared" si="23"/>
        <v/>
      </c>
      <c r="CF119" s="44" t="str">
        <f t="shared" si="41"/>
        <v/>
      </c>
      <c r="CG119" s="44" t="e">
        <f>IF(TRIM(MID(SUBSTITUTE($CE119," ",REPT(" ",99)),COLUMN(#REF!)*99-98,99))="","",DATEVALUE(TRIM(MID(SUBSTITUTE($CE119," ",REPT(" ",99)),COLUMN(#REF!)*99-98,99))))</f>
        <v>#REF!</v>
      </c>
      <c r="CH119" s="44" t="str">
        <f t="shared" si="24"/>
        <v/>
      </c>
      <c r="CI119" s="44" t="str">
        <f t="shared" si="25"/>
        <v/>
      </c>
      <c r="CJ119" s="44" t="str">
        <f t="shared" si="26"/>
        <v/>
      </c>
      <c r="CK119" s="44" t="str">
        <f t="shared" si="27"/>
        <v/>
      </c>
      <c r="CL119" s="44" t="str">
        <f t="shared" si="28"/>
        <v/>
      </c>
      <c r="CM119" s="44" t="str">
        <f t="shared" si="29"/>
        <v/>
      </c>
      <c r="CN119" s="44" t="str">
        <f t="shared" si="30"/>
        <v/>
      </c>
      <c r="CO119" s="44" t="str">
        <f t="shared" si="31"/>
        <v/>
      </c>
      <c r="CP119" s="41" t="str">
        <f t="shared" si="32"/>
        <v/>
      </c>
      <c r="CQ119" s="44" t="str">
        <f t="shared" si="42"/>
        <v/>
      </c>
      <c r="CR119" s="44" t="e">
        <f>IF(TRIM(MID(SUBSTITUTE($CP119," ",REPT(" ",99)),COLUMN(#REF!)*99-98,99))="","",DATEVALUE(TRIM(MID(SUBSTITUTE($CP119," ",REPT(" ",99)),COLUMN(#REF!)*99-98,99))))</f>
        <v>#REF!</v>
      </c>
      <c r="CS119" s="44" t="str">
        <f t="shared" si="33"/>
        <v/>
      </c>
      <c r="CT119" s="44" t="str">
        <f t="shared" si="34"/>
        <v/>
      </c>
      <c r="CU119" s="44" t="str">
        <f t="shared" si="35"/>
        <v/>
      </c>
      <c r="CV119" s="44" t="str">
        <f t="shared" si="36"/>
        <v/>
      </c>
      <c r="CW119" s="44" t="str">
        <f t="shared" si="37"/>
        <v/>
      </c>
      <c r="CX119" s="44" t="str">
        <f t="shared" si="38"/>
        <v/>
      </c>
      <c r="CY119" s="44" t="str">
        <f t="shared" si="39"/>
        <v/>
      </c>
      <c r="CZ119" s="44" t="str">
        <f t="shared" si="40"/>
        <v/>
      </c>
    </row>
    <row r="120" spans="1:104" s="9" customFormat="1" ht="36.75" customHeight="1" x14ac:dyDescent="0.25">
      <c r="A120" s="27">
        <v>118</v>
      </c>
      <c r="B120" s="41" t="s">
        <v>2285</v>
      </c>
      <c r="C120" s="41" t="s">
        <v>352</v>
      </c>
      <c r="D120" s="42">
        <v>57086</v>
      </c>
      <c r="E120" s="43" t="s">
        <v>1053</v>
      </c>
      <c r="F120" s="44">
        <v>40564</v>
      </c>
      <c r="G120" s="41" t="s">
        <v>1040</v>
      </c>
      <c r="H120" s="41" t="s">
        <v>1041</v>
      </c>
      <c r="I120" s="41">
        <v>17693</v>
      </c>
      <c r="J120" s="44">
        <v>40589</v>
      </c>
      <c r="K120" s="44">
        <v>41294</v>
      </c>
      <c r="L120" s="41" t="s">
        <v>356</v>
      </c>
      <c r="M120" s="41" t="s">
        <v>1047</v>
      </c>
      <c r="N120" s="45" t="s">
        <v>358</v>
      </c>
      <c r="O120" s="94">
        <v>7300</v>
      </c>
      <c r="P120" s="41"/>
      <c r="Q120" s="41"/>
      <c r="R120" s="84"/>
      <c r="S120" s="41"/>
      <c r="T120" s="41"/>
      <c r="U120" s="41"/>
      <c r="V120" s="41"/>
      <c r="W120" s="41"/>
      <c r="X120" s="99">
        <v>0.83160000000000001</v>
      </c>
      <c r="Y120" s="94">
        <v>20</v>
      </c>
      <c r="Z120" s="94">
        <v>7300</v>
      </c>
      <c r="AA120" s="41" t="s">
        <v>109</v>
      </c>
      <c r="AB120" s="41">
        <v>50</v>
      </c>
      <c r="AC120" s="41">
        <v>25</v>
      </c>
      <c r="AD120" s="41">
        <v>125</v>
      </c>
      <c r="AE120" s="94"/>
      <c r="AF120" s="41"/>
      <c r="AG120" s="41"/>
      <c r="AH120" s="41"/>
      <c r="AI120" s="41"/>
      <c r="AJ120" s="41"/>
      <c r="AK120" s="41"/>
      <c r="AL120" s="48" t="s">
        <v>1054</v>
      </c>
      <c r="AM120" s="48" t="s">
        <v>1055</v>
      </c>
      <c r="AN120" s="41" t="s">
        <v>1045</v>
      </c>
      <c r="AO120" s="41"/>
      <c r="AP120" s="41"/>
      <c r="AQ120" s="41"/>
      <c r="AT120" s="41" t="str">
        <f t="shared" ca="1" si="43"/>
        <v>Изтекло</v>
      </c>
      <c r="AU120" s="41" t="str">
        <f t="shared" si="22"/>
        <v>Изтекло</v>
      </c>
      <c r="CE120" s="41" t="str">
        <f t="shared" si="23"/>
        <v/>
      </c>
      <c r="CF120" s="44" t="str">
        <f t="shared" si="41"/>
        <v/>
      </c>
      <c r="CG120" s="44" t="e">
        <f>IF(TRIM(MID(SUBSTITUTE($CE120," ",REPT(" ",99)),COLUMN(#REF!)*99-98,99))="","",DATEVALUE(TRIM(MID(SUBSTITUTE($CE120," ",REPT(" ",99)),COLUMN(#REF!)*99-98,99))))</f>
        <v>#REF!</v>
      </c>
      <c r="CH120" s="44" t="str">
        <f t="shared" si="24"/>
        <v/>
      </c>
      <c r="CI120" s="44" t="str">
        <f t="shared" si="25"/>
        <v/>
      </c>
      <c r="CJ120" s="44" t="str">
        <f t="shared" si="26"/>
        <v/>
      </c>
      <c r="CK120" s="44" t="str">
        <f t="shared" si="27"/>
        <v/>
      </c>
      <c r="CL120" s="44" t="str">
        <f t="shared" si="28"/>
        <v/>
      </c>
      <c r="CM120" s="44" t="str">
        <f t="shared" si="29"/>
        <v/>
      </c>
      <c r="CN120" s="44" t="str">
        <f t="shared" si="30"/>
        <v/>
      </c>
      <c r="CO120" s="44" t="str">
        <f t="shared" si="31"/>
        <v/>
      </c>
      <c r="CP120" s="41" t="str">
        <f t="shared" si="32"/>
        <v/>
      </c>
      <c r="CQ120" s="44" t="str">
        <f t="shared" si="42"/>
        <v/>
      </c>
      <c r="CR120" s="44" t="e">
        <f>IF(TRIM(MID(SUBSTITUTE($CP120," ",REPT(" ",99)),COLUMN(#REF!)*99-98,99))="","",DATEVALUE(TRIM(MID(SUBSTITUTE($CP120," ",REPT(" ",99)),COLUMN(#REF!)*99-98,99))))</f>
        <v>#REF!</v>
      </c>
      <c r="CS120" s="44" t="str">
        <f t="shared" si="33"/>
        <v/>
      </c>
      <c r="CT120" s="44" t="str">
        <f t="shared" si="34"/>
        <v/>
      </c>
      <c r="CU120" s="44" t="str">
        <f t="shared" si="35"/>
        <v/>
      </c>
      <c r="CV120" s="44" t="str">
        <f t="shared" si="36"/>
        <v/>
      </c>
      <c r="CW120" s="44" t="str">
        <f t="shared" si="37"/>
        <v/>
      </c>
      <c r="CX120" s="44" t="str">
        <f t="shared" si="38"/>
        <v/>
      </c>
      <c r="CY120" s="44" t="str">
        <f t="shared" si="39"/>
        <v/>
      </c>
      <c r="CZ120" s="44" t="str">
        <f t="shared" si="40"/>
        <v/>
      </c>
    </row>
    <row r="121" spans="1:104" s="6" customFormat="1" ht="30" x14ac:dyDescent="0.25">
      <c r="A121" s="27">
        <v>119</v>
      </c>
      <c r="B121" s="27" t="s">
        <v>1056</v>
      </c>
      <c r="C121" s="27" t="s">
        <v>76</v>
      </c>
      <c r="D121" s="28">
        <v>812080574</v>
      </c>
      <c r="E121" s="51" t="s">
        <v>1057</v>
      </c>
      <c r="F121" s="5">
        <v>40575</v>
      </c>
      <c r="G121" s="27" t="s">
        <v>1058</v>
      </c>
      <c r="H121" s="27" t="s">
        <v>731</v>
      </c>
      <c r="I121" s="27">
        <v>67800</v>
      </c>
      <c r="J121" s="30">
        <v>40599</v>
      </c>
      <c r="K121" s="30">
        <v>46461</v>
      </c>
      <c r="L121" s="27" t="s">
        <v>1059</v>
      </c>
      <c r="M121" s="27" t="s">
        <v>1060</v>
      </c>
      <c r="N121" s="27" t="s">
        <v>232</v>
      </c>
      <c r="O121" s="27">
        <v>37011</v>
      </c>
      <c r="P121" s="27" t="s">
        <v>1061</v>
      </c>
      <c r="Q121" s="30" t="s">
        <v>1062</v>
      </c>
      <c r="R121" s="1" t="s">
        <v>1063</v>
      </c>
      <c r="S121" s="30" t="s">
        <v>1064</v>
      </c>
      <c r="T121" s="27"/>
      <c r="U121" s="27"/>
      <c r="V121" s="27"/>
      <c r="W121" s="27"/>
      <c r="X121" s="119">
        <v>12.852</v>
      </c>
      <c r="Y121" s="75">
        <v>101.4</v>
      </c>
      <c r="Z121" s="75">
        <v>37011</v>
      </c>
      <c r="AA121" s="27" t="s">
        <v>109</v>
      </c>
      <c r="AB121" s="27">
        <v>50</v>
      </c>
      <c r="AC121" s="27">
        <v>15</v>
      </c>
      <c r="AD121" s="27">
        <v>70</v>
      </c>
      <c r="AE121" s="75">
        <v>15</v>
      </c>
      <c r="AF121" s="27"/>
      <c r="AG121" s="27"/>
      <c r="AH121" s="27"/>
      <c r="AI121" s="27"/>
      <c r="AJ121" s="27"/>
      <c r="AK121" s="27" t="s">
        <v>1065</v>
      </c>
      <c r="AL121" s="5" t="s">
        <v>1066</v>
      </c>
      <c r="AM121" s="5" t="s">
        <v>1067</v>
      </c>
      <c r="AN121" s="27" t="s">
        <v>1045</v>
      </c>
      <c r="AO121" s="27"/>
      <c r="AP121" s="27"/>
      <c r="AQ121" s="27"/>
      <c r="AT121" s="27" t="str">
        <f t="shared" ca="1" si="43"/>
        <v>Действащо</v>
      </c>
      <c r="AU121" s="27" t="str">
        <f t="shared" si="22"/>
        <v>Действащо</v>
      </c>
      <c r="CE121" s="27" t="str">
        <f t="shared" si="23"/>
        <v>25.11.2015 22.3.2022</v>
      </c>
      <c r="CF121" s="30">
        <f t="shared" si="41"/>
        <v>42333</v>
      </c>
      <c r="CG121" s="30" t="e">
        <f>IF(TRIM(MID(SUBSTITUTE($CE121," ",REPT(" ",99)),COLUMN(#REF!)*99-98,99))="","",DATEVALUE(TRIM(MID(SUBSTITUTE($CE121," ",REPT(" ",99)),COLUMN(#REF!)*99-98,99))))</f>
        <v>#REF!</v>
      </c>
      <c r="CH121" s="30">
        <f t="shared" si="24"/>
        <v>44642</v>
      </c>
      <c r="CI121" s="30" t="str">
        <f t="shared" si="25"/>
        <v/>
      </c>
      <c r="CJ121" s="30" t="str">
        <f t="shared" si="26"/>
        <v/>
      </c>
      <c r="CK121" s="30" t="str">
        <f t="shared" si="27"/>
        <v/>
      </c>
      <c r="CL121" s="30" t="str">
        <f t="shared" si="28"/>
        <v/>
      </c>
      <c r="CM121" s="30" t="str">
        <f t="shared" si="29"/>
        <v/>
      </c>
      <c r="CN121" s="30" t="str">
        <f t="shared" si="30"/>
        <v/>
      </c>
      <c r="CO121" s="30" t="str">
        <f t="shared" si="31"/>
        <v/>
      </c>
      <c r="CP121" s="27" t="str">
        <f t="shared" si="32"/>
        <v>9.1.2019 22.3.2022</v>
      </c>
      <c r="CQ121" s="30">
        <f t="shared" si="42"/>
        <v>43474</v>
      </c>
      <c r="CR121" s="30" t="e">
        <f>IF(TRIM(MID(SUBSTITUTE($CP121," ",REPT(" ",99)),COLUMN(#REF!)*99-98,99))="","",DATEVALUE(TRIM(MID(SUBSTITUTE($CP121," ",REPT(" ",99)),COLUMN(#REF!)*99-98,99))))</f>
        <v>#REF!</v>
      </c>
      <c r="CS121" s="30">
        <f t="shared" si="33"/>
        <v>44642</v>
      </c>
      <c r="CT121" s="30" t="str">
        <f t="shared" si="34"/>
        <v/>
      </c>
      <c r="CU121" s="30" t="str">
        <f t="shared" si="35"/>
        <v/>
      </c>
      <c r="CV121" s="30" t="str">
        <f t="shared" si="36"/>
        <v/>
      </c>
      <c r="CW121" s="30" t="str">
        <f t="shared" si="37"/>
        <v/>
      </c>
      <c r="CX121" s="30" t="str">
        <f t="shared" si="38"/>
        <v/>
      </c>
      <c r="CY121" s="30" t="str">
        <f t="shared" si="39"/>
        <v/>
      </c>
      <c r="CZ121" s="30" t="str">
        <f t="shared" si="40"/>
        <v/>
      </c>
    </row>
    <row r="122" spans="1:104" s="9" customFormat="1" ht="75" x14ac:dyDescent="0.25">
      <c r="A122" s="27">
        <v>120</v>
      </c>
      <c r="B122" s="45" t="s">
        <v>518</v>
      </c>
      <c r="C122" s="45" t="s">
        <v>125</v>
      </c>
      <c r="D122" s="46">
        <v>103002253</v>
      </c>
      <c r="E122" s="43" t="s">
        <v>1068</v>
      </c>
      <c r="F122" s="44">
        <v>40585</v>
      </c>
      <c r="G122" s="41" t="s">
        <v>1069</v>
      </c>
      <c r="H122" s="41" t="s">
        <v>445</v>
      </c>
      <c r="I122" s="41">
        <v>58503</v>
      </c>
      <c r="J122" s="44">
        <v>40606</v>
      </c>
      <c r="K122" s="44">
        <v>41699</v>
      </c>
      <c r="L122" s="41" t="s">
        <v>446</v>
      </c>
      <c r="M122" s="41" t="s">
        <v>447</v>
      </c>
      <c r="N122" s="41" t="s">
        <v>130</v>
      </c>
      <c r="O122" s="41">
        <v>1314000</v>
      </c>
      <c r="P122" s="41">
        <v>926</v>
      </c>
      <c r="Q122" s="44">
        <v>41026</v>
      </c>
      <c r="R122" s="84"/>
      <c r="S122" s="41"/>
      <c r="T122" s="41"/>
      <c r="U122" s="41"/>
      <c r="V122" s="41"/>
      <c r="W122" s="41"/>
      <c r="X122" s="99">
        <v>255.6</v>
      </c>
      <c r="Y122" s="94">
        <v>3600</v>
      </c>
      <c r="Z122" s="94">
        <v>1314000</v>
      </c>
      <c r="AA122" s="42" t="s">
        <v>85</v>
      </c>
      <c r="AB122" s="41">
        <v>35</v>
      </c>
      <c r="AC122" s="41">
        <v>25</v>
      </c>
      <c r="AD122" s="41">
        <v>125</v>
      </c>
      <c r="AE122" s="94"/>
      <c r="AF122" s="41"/>
      <c r="AG122" s="41"/>
      <c r="AH122" s="41">
        <v>15</v>
      </c>
      <c r="AI122" s="41">
        <v>2</v>
      </c>
      <c r="AJ122" s="41">
        <v>0.5</v>
      </c>
      <c r="AK122" s="41" t="s">
        <v>1070</v>
      </c>
      <c r="AL122" s="48" t="s">
        <v>1071</v>
      </c>
      <c r="AM122" s="48" t="s">
        <v>1072</v>
      </c>
      <c r="AN122" s="44" t="s">
        <v>1073</v>
      </c>
      <c r="AO122" s="44"/>
      <c r="AP122" s="44"/>
      <c r="AQ122" s="44"/>
      <c r="AT122" s="41" t="str">
        <f t="shared" ca="1" si="43"/>
        <v>Изтекло</v>
      </c>
      <c r="AU122" s="41" t="str">
        <f t="shared" si="22"/>
        <v>Изтекло</v>
      </c>
      <c r="CE122" s="41" t="str">
        <f t="shared" si="23"/>
        <v>27.04.2012</v>
      </c>
      <c r="CF122" s="44">
        <f t="shared" si="41"/>
        <v>41026</v>
      </c>
      <c r="CG122" s="44" t="e">
        <f>IF(TRIM(MID(SUBSTITUTE($CE122," ",REPT(" ",99)),COLUMN(#REF!)*99-98,99))="","",DATEVALUE(TRIM(MID(SUBSTITUTE($CE122," ",REPT(" ",99)),COLUMN(#REF!)*99-98,99))))</f>
        <v>#REF!</v>
      </c>
      <c r="CH122" s="44" t="str">
        <f t="shared" si="24"/>
        <v/>
      </c>
      <c r="CI122" s="44" t="str">
        <f t="shared" si="25"/>
        <v/>
      </c>
      <c r="CJ122" s="44" t="str">
        <f t="shared" si="26"/>
        <v/>
      </c>
      <c r="CK122" s="44" t="str">
        <f t="shared" si="27"/>
        <v/>
      </c>
      <c r="CL122" s="44" t="str">
        <f t="shared" si="28"/>
        <v/>
      </c>
      <c r="CM122" s="44" t="str">
        <f t="shared" si="29"/>
        <v/>
      </c>
      <c r="CN122" s="44" t="str">
        <f t="shared" si="30"/>
        <v/>
      </c>
      <c r="CO122" s="44" t="str">
        <f t="shared" si="31"/>
        <v/>
      </c>
      <c r="CP122" s="41" t="str">
        <f t="shared" si="32"/>
        <v/>
      </c>
      <c r="CQ122" s="44" t="str">
        <f t="shared" si="42"/>
        <v/>
      </c>
      <c r="CR122" s="44" t="e">
        <f>IF(TRIM(MID(SUBSTITUTE($CP122," ",REPT(" ",99)),COLUMN(#REF!)*99-98,99))="","",DATEVALUE(TRIM(MID(SUBSTITUTE($CP122," ",REPT(" ",99)),COLUMN(#REF!)*99-98,99))))</f>
        <v>#REF!</v>
      </c>
      <c r="CS122" s="44" t="str">
        <f t="shared" si="33"/>
        <v/>
      </c>
      <c r="CT122" s="44" t="str">
        <f t="shared" si="34"/>
        <v/>
      </c>
      <c r="CU122" s="44" t="str">
        <f t="shared" si="35"/>
        <v/>
      </c>
      <c r="CV122" s="44" t="str">
        <f t="shared" si="36"/>
        <v/>
      </c>
      <c r="CW122" s="44" t="str">
        <f t="shared" si="37"/>
        <v/>
      </c>
      <c r="CX122" s="44" t="str">
        <f t="shared" si="38"/>
        <v/>
      </c>
      <c r="CY122" s="44" t="str">
        <f t="shared" si="39"/>
        <v/>
      </c>
      <c r="CZ122" s="44" t="str">
        <f t="shared" si="40"/>
        <v/>
      </c>
    </row>
    <row r="123" spans="1:104" s="6" customFormat="1" ht="45" x14ac:dyDescent="0.25">
      <c r="A123" s="27">
        <v>121</v>
      </c>
      <c r="B123" s="27" t="s">
        <v>1074</v>
      </c>
      <c r="C123" s="27" t="s">
        <v>617</v>
      </c>
      <c r="D123" s="28">
        <v>127580824</v>
      </c>
      <c r="E123" s="29" t="s">
        <v>1075</v>
      </c>
      <c r="F123" s="30">
        <v>40637</v>
      </c>
      <c r="G123" s="27" t="s">
        <v>1076</v>
      </c>
      <c r="H123" s="27" t="s">
        <v>1077</v>
      </c>
      <c r="I123" s="27">
        <v>39760</v>
      </c>
      <c r="J123" s="30">
        <v>40656</v>
      </c>
      <c r="K123" s="30">
        <v>47026</v>
      </c>
      <c r="L123" s="27" t="s">
        <v>1078</v>
      </c>
      <c r="M123" s="27" t="s">
        <v>1079</v>
      </c>
      <c r="N123" s="49" t="s">
        <v>130</v>
      </c>
      <c r="O123" s="27">
        <v>5140</v>
      </c>
      <c r="P123" s="27"/>
      <c r="Q123" s="27"/>
      <c r="R123" s="240" t="s">
        <v>2182</v>
      </c>
      <c r="S123" s="30" t="s">
        <v>2183</v>
      </c>
      <c r="T123" s="27"/>
      <c r="U123" s="27"/>
      <c r="V123" s="27"/>
      <c r="W123" s="27"/>
      <c r="X123" s="119">
        <v>14.976000000000001</v>
      </c>
      <c r="Y123" s="75">
        <v>15</v>
      </c>
      <c r="Z123" s="75">
        <v>5140</v>
      </c>
      <c r="AA123" s="28" t="s">
        <v>85</v>
      </c>
      <c r="AB123" s="27">
        <v>50</v>
      </c>
      <c r="AC123" s="27">
        <v>50</v>
      </c>
      <c r="AD123" s="27">
        <v>250</v>
      </c>
      <c r="AE123" s="75"/>
      <c r="AF123" s="27"/>
      <c r="AG123" s="27"/>
      <c r="AH123" s="27">
        <v>10</v>
      </c>
      <c r="AI123" s="27">
        <v>2</v>
      </c>
      <c r="AJ123" s="27"/>
      <c r="AK123" s="27" t="s">
        <v>1080</v>
      </c>
      <c r="AL123" s="5" t="s">
        <v>1081</v>
      </c>
      <c r="AM123" s="5" t="s">
        <v>1082</v>
      </c>
      <c r="AN123" s="27" t="s">
        <v>1045</v>
      </c>
      <c r="AO123" s="27"/>
      <c r="AP123" s="27"/>
      <c r="AQ123" s="27"/>
      <c r="AT123" s="27" t="str">
        <f t="shared" ca="1" si="43"/>
        <v>Действащо</v>
      </c>
      <c r="AU123" s="27" t="str">
        <f t="shared" si="22"/>
        <v>Действащо</v>
      </c>
      <c r="CE123" s="27" t="str">
        <f t="shared" si="23"/>
        <v/>
      </c>
      <c r="CF123" s="30" t="str">
        <f t="shared" si="41"/>
        <v/>
      </c>
      <c r="CG123" s="30" t="e">
        <f>IF(TRIM(MID(SUBSTITUTE($CE123," ",REPT(" ",99)),COLUMN(#REF!)*99-98,99))="","",DATEVALUE(TRIM(MID(SUBSTITUTE($CE123," ",REPT(" ",99)),COLUMN(#REF!)*99-98,99))))</f>
        <v>#REF!</v>
      </c>
      <c r="CH123" s="30" t="str">
        <f t="shared" si="24"/>
        <v/>
      </c>
      <c r="CI123" s="30" t="str">
        <f t="shared" si="25"/>
        <v/>
      </c>
      <c r="CJ123" s="30" t="str">
        <f t="shared" si="26"/>
        <v/>
      </c>
      <c r="CK123" s="30" t="str">
        <f t="shared" si="27"/>
        <v/>
      </c>
      <c r="CL123" s="30" t="str">
        <f t="shared" si="28"/>
        <v/>
      </c>
      <c r="CM123" s="30" t="str">
        <f t="shared" si="29"/>
        <v/>
      </c>
      <c r="CN123" s="30" t="str">
        <f t="shared" si="30"/>
        <v/>
      </c>
      <c r="CO123" s="30" t="str">
        <f t="shared" si="31"/>
        <v/>
      </c>
      <c r="CP123" s="27" t="str">
        <f t="shared" si="32"/>
        <v>19.1.2015 17.05.2019 8.10.2024</v>
      </c>
      <c r="CQ123" s="30">
        <f t="shared" si="42"/>
        <v>42023</v>
      </c>
      <c r="CR123" s="30" t="e">
        <f>IF(TRIM(MID(SUBSTITUTE($CP123," ",REPT(" ",99)),COLUMN(#REF!)*99-98,99))="","",DATEVALUE(TRIM(MID(SUBSTITUTE($CP123," ",REPT(" ",99)),COLUMN(#REF!)*99-98,99))))</f>
        <v>#REF!</v>
      </c>
      <c r="CS123" s="30">
        <f t="shared" si="33"/>
        <v>43602</v>
      </c>
      <c r="CT123" s="30">
        <f t="shared" si="34"/>
        <v>45573</v>
      </c>
      <c r="CU123" s="30" t="str">
        <f t="shared" si="35"/>
        <v/>
      </c>
      <c r="CV123" s="30" t="str">
        <f t="shared" si="36"/>
        <v/>
      </c>
      <c r="CW123" s="30" t="str">
        <f t="shared" si="37"/>
        <v/>
      </c>
      <c r="CX123" s="30" t="str">
        <f t="shared" si="38"/>
        <v/>
      </c>
      <c r="CY123" s="30" t="str">
        <f t="shared" si="39"/>
        <v/>
      </c>
      <c r="CZ123" s="30" t="str">
        <f t="shared" si="40"/>
        <v/>
      </c>
    </row>
    <row r="124" spans="1:104" s="9" customFormat="1" ht="30" x14ac:dyDescent="0.25">
      <c r="A124" s="27">
        <v>122</v>
      </c>
      <c r="B124" s="41" t="s">
        <v>1083</v>
      </c>
      <c r="C124" s="41" t="s">
        <v>76</v>
      </c>
      <c r="D124" s="42">
        <v>102855312</v>
      </c>
      <c r="E124" s="43" t="s">
        <v>1084</v>
      </c>
      <c r="F124" s="44">
        <v>40647</v>
      </c>
      <c r="G124" s="41" t="s">
        <v>1085</v>
      </c>
      <c r="H124" s="41" t="s">
        <v>225</v>
      </c>
      <c r="I124" s="41">
        <v>51500</v>
      </c>
      <c r="J124" s="44">
        <v>40666</v>
      </c>
      <c r="K124" s="44">
        <v>42004</v>
      </c>
      <c r="L124" s="41" t="s">
        <v>1086</v>
      </c>
      <c r="M124" s="41" t="s">
        <v>152</v>
      </c>
      <c r="N124" s="41" t="s">
        <v>82</v>
      </c>
      <c r="O124" s="41">
        <v>289810</v>
      </c>
      <c r="P124" s="41"/>
      <c r="Q124" s="41"/>
      <c r="R124" s="84"/>
      <c r="S124" s="41"/>
      <c r="T124" s="41"/>
      <c r="U124" s="41"/>
      <c r="V124" s="41"/>
      <c r="W124" s="41"/>
      <c r="X124" s="99">
        <v>79.38</v>
      </c>
      <c r="Y124" s="94">
        <v>794</v>
      </c>
      <c r="Z124" s="94">
        <v>289810</v>
      </c>
      <c r="AA124" s="41" t="s">
        <v>109</v>
      </c>
      <c r="AB124" s="41">
        <v>35</v>
      </c>
      <c r="AC124" s="41">
        <v>25</v>
      </c>
      <c r="AD124" s="41">
        <v>125</v>
      </c>
      <c r="AE124" s="94"/>
      <c r="AF124" s="41"/>
      <c r="AG124" s="41"/>
      <c r="AH124" s="41">
        <v>15</v>
      </c>
      <c r="AI124" s="41">
        <v>2</v>
      </c>
      <c r="AJ124" s="41">
        <v>0.3</v>
      </c>
      <c r="AK124" s="41" t="s">
        <v>1087</v>
      </c>
      <c r="AL124" s="48" t="s">
        <v>1088</v>
      </c>
      <c r="AM124" s="48" t="s">
        <v>1089</v>
      </c>
      <c r="AN124" s="41" t="s">
        <v>1090</v>
      </c>
      <c r="AO124" s="41"/>
      <c r="AP124" s="41"/>
      <c r="AQ124" s="41"/>
      <c r="AT124" s="41" t="str">
        <f t="shared" ca="1" si="43"/>
        <v>Изтекло</v>
      </c>
      <c r="AU124" s="41" t="str">
        <f t="shared" si="22"/>
        <v>Изтекло</v>
      </c>
      <c r="CE124" s="41" t="str">
        <f t="shared" si="23"/>
        <v/>
      </c>
      <c r="CF124" s="44" t="str">
        <f t="shared" si="41"/>
        <v/>
      </c>
      <c r="CG124" s="44" t="e">
        <f>IF(TRIM(MID(SUBSTITUTE($CE124," ",REPT(" ",99)),COLUMN(#REF!)*99-98,99))="","",DATEVALUE(TRIM(MID(SUBSTITUTE($CE124," ",REPT(" ",99)),COLUMN(#REF!)*99-98,99))))</f>
        <v>#REF!</v>
      </c>
      <c r="CH124" s="44" t="str">
        <f t="shared" si="24"/>
        <v/>
      </c>
      <c r="CI124" s="44" t="str">
        <f t="shared" si="25"/>
        <v/>
      </c>
      <c r="CJ124" s="44" t="str">
        <f t="shared" si="26"/>
        <v/>
      </c>
      <c r="CK124" s="44" t="str">
        <f t="shared" si="27"/>
        <v/>
      </c>
      <c r="CL124" s="44" t="str">
        <f t="shared" si="28"/>
        <v/>
      </c>
      <c r="CM124" s="44" t="str">
        <f t="shared" si="29"/>
        <v/>
      </c>
      <c r="CN124" s="44" t="str">
        <f t="shared" si="30"/>
        <v/>
      </c>
      <c r="CO124" s="44" t="str">
        <f t="shared" si="31"/>
        <v/>
      </c>
      <c r="CP124" s="41" t="str">
        <f t="shared" si="32"/>
        <v/>
      </c>
      <c r="CQ124" s="44" t="str">
        <f t="shared" si="42"/>
        <v/>
      </c>
      <c r="CR124" s="44" t="e">
        <f>IF(TRIM(MID(SUBSTITUTE($CP124," ",REPT(" ",99)),COLUMN(#REF!)*99-98,99))="","",DATEVALUE(TRIM(MID(SUBSTITUTE($CP124," ",REPT(" ",99)),COLUMN(#REF!)*99-98,99))))</f>
        <v>#REF!</v>
      </c>
      <c r="CS124" s="44" t="str">
        <f t="shared" si="33"/>
        <v/>
      </c>
      <c r="CT124" s="44" t="str">
        <f t="shared" si="34"/>
        <v/>
      </c>
      <c r="CU124" s="44" t="str">
        <f t="shared" si="35"/>
        <v/>
      </c>
      <c r="CV124" s="44" t="str">
        <f t="shared" si="36"/>
        <v/>
      </c>
      <c r="CW124" s="44" t="str">
        <f t="shared" si="37"/>
        <v/>
      </c>
      <c r="CX124" s="44" t="str">
        <f t="shared" si="38"/>
        <v/>
      </c>
      <c r="CY124" s="44" t="str">
        <f t="shared" si="39"/>
        <v/>
      </c>
      <c r="CZ124" s="44" t="str">
        <f t="shared" si="40"/>
        <v/>
      </c>
    </row>
    <row r="125" spans="1:104" s="208" customFormat="1" ht="195" x14ac:dyDescent="0.25">
      <c r="A125" s="201">
        <v>123</v>
      </c>
      <c r="B125" s="209" t="s">
        <v>2290</v>
      </c>
      <c r="C125" s="209" t="s">
        <v>125</v>
      </c>
      <c r="D125" s="210">
        <v>103002253</v>
      </c>
      <c r="E125" s="203" t="s">
        <v>1091</v>
      </c>
      <c r="F125" s="204">
        <v>40651</v>
      </c>
      <c r="G125" s="201" t="s">
        <v>1092</v>
      </c>
      <c r="H125" s="201" t="s">
        <v>608</v>
      </c>
      <c r="I125" s="201">
        <v>10865</v>
      </c>
      <c r="J125" s="204">
        <v>40665</v>
      </c>
      <c r="K125" s="204">
        <v>44925</v>
      </c>
      <c r="L125" s="201" t="s">
        <v>1093</v>
      </c>
      <c r="M125" s="201" t="s">
        <v>1094</v>
      </c>
      <c r="N125" s="209" t="s">
        <v>130</v>
      </c>
      <c r="O125" s="201">
        <v>63145</v>
      </c>
      <c r="P125" s="201"/>
      <c r="Q125" s="201"/>
      <c r="R125" s="205" t="s">
        <v>1095</v>
      </c>
      <c r="S125" s="204" t="s">
        <v>1096</v>
      </c>
      <c r="T125" s="201"/>
      <c r="U125" s="201"/>
      <c r="V125" s="201"/>
      <c r="W125" s="201"/>
      <c r="X125" s="212">
        <v>172.8</v>
      </c>
      <c r="Y125" s="206">
        <v>173</v>
      </c>
      <c r="Z125" s="206">
        <v>63145</v>
      </c>
      <c r="AA125" s="201" t="s">
        <v>109</v>
      </c>
      <c r="AB125" s="201">
        <v>35</v>
      </c>
      <c r="AC125" s="201">
        <v>25</v>
      </c>
      <c r="AD125" s="201">
        <v>125</v>
      </c>
      <c r="AE125" s="206"/>
      <c r="AF125" s="201"/>
      <c r="AG125" s="201"/>
      <c r="AH125" s="201"/>
      <c r="AI125" s="201"/>
      <c r="AJ125" s="201">
        <v>0.3</v>
      </c>
      <c r="AK125" s="201" t="s">
        <v>1097</v>
      </c>
      <c r="AL125" s="207" t="s">
        <v>1098</v>
      </c>
      <c r="AM125" s="207" t="s">
        <v>1099</v>
      </c>
      <c r="AN125" s="201" t="s">
        <v>1045</v>
      </c>
      <c r="AO125" s="201" t="s">
        <v>89</v>
      </c>
      <c r="AP125" s="201" t="s">
        <v>90</v>
      </c>
      <c r="AQ125" s="201" t="s">
        <v>261</v>
      </c>
      <c r="AT125" s="201" t="str">
        <f t="shared" ca="1" si="43"/>
        <v>Изтекло</v>
      </c>
      <c r="AU125" s="201" t="str">
        <f t="shared" si="22"/>
        <v>Действащо</v>
      </c>
      <c r="CE125" s="201" t="str">
        <f t="shared" si="23"/>
        <v/>
      </c>
      <c r="CF125" s="204" t="str">
        <f t="shared" si="41"/>
        <v/>
      </c>
      <c r="CG125" s="204" t="e">
        <f>IF(TRIM(MID(SUBSTITUTE($CE125," ",REPT(" ",99)),COLUMN(#REF!)*99-98,99))="","",DATEVALUE(TRIM(MID(SUBSTITUTE($CE125," ",REPT(" ",99)),COLUMN(#REF!)*99-98,99))))</f>
        <v>#REF!</v>
      </c>
      <c r="CH125" s="204" t="str">
        <f t="shared" si="24"/>
        <v/>
      </c>
      <c r="CI125" s="204" t="str">
        <f t="shared" si="25"/>
        <v/>
      </c>
      <c r="CJ125" s="204" t="str">
        <f t="shared" si="26"/>
        <v/>
      </c>
      <c r="CK125" s="204" t="str">
        <f t="shared" si="27"/>
        <v/>
      </c>
      <c r="CL125" s="204" t="str">
        <f t="shared" si="28"/>
        <v/>
      </c>
      <c r="CM125" s="204" t="str">
        <f t="shared" si="29"/>
        <v/>
      </c>
      <c r="CN125" s="204" t="str">
        <f t="shared" si="30"/>
        <v/>
      </c>
      <c r="CO125" s="204" t="str">
        <f t="shared" si="31"/>
        <v/>
      </c>
      <c r="CP125" s="201" t="str">
        <f t="shared" si="32"/>
        <v>7.11.2014 12.11.2018</v>
      </c>
      <c r="CQ125" s="204">
        <f t="shared" si="42"/>
        <v>41950</v>
      </c>
      <c r="CR125" s="204" t="e">
        <f>IF(TRIM(MID(SUBSTITUTE($CP125," ",REPT(" ",99)),COLUMN(#REF!)*99-98,99))="","",DATEVALUE(TRIM(MID(SUBSTITUTE($CP125," ",REPT(" ",99)),COLUMN(#REF!)*99-98,99))))</f>
        <v>#REF!</v>
      </c>
      <c r="CS125" s="204">
        <f t="shared" si="33"/>
        <v>43416</v>
      </c>
      <c r="CT125" s="204" t="str">
        <f t="shared" si="34"/>
        <v/>
      </c>
      <c r="CU125" s="204" t="str">
        <f t="shared" si="35"/>
        <v/>
      </c>
      <c r="CV125" s="204" t="str">
        <f t="shared" si="36"/>
        <v/>
      </c>
      <c r="CW125" s="204" t="str">
        <f t="shared" si="37"/>
        <v/>
      </c>
      <c r="CX125" s="204" t="str">
        <f t="shared" si="38"/>
        <v/>
      </c>
      <c r="CY125" s="204" t="str">
        <f t="shared" si="39"/>
        <v/>
      </c>
      <c r="CZ125" s="204" t="str">
        <f t="shared" si="40"/>
        <v/>
      </c>
    </row>
    <row r="126" spans="1:104" s="9" customFormat="1" ht="90" x14ac:dyDescent="0.25">
      <c r="A126" s="27">
        <v>124</v>
      </c>
      <c r="B126" s="45" t="s">
        <v>518</v>
      </c>
      <c r="C126" s="45" t="s">
        <v>238</v>
      </c>
      <c r="D126" s="42">
        <v>835014989</v>
      </c>
      <c r="E126" s="43" t="s">
        <v>1100</v>
      </c>
      <c r="F126" s="44">
        <v>40688</v>
      </c>
      <c r="G126" s="41" t="s">
        <v>1101</v>
      </c>
      <c r="H126" s="41" t="s">
        <v>238</v>
      </c>
      <c r="I126" s="41">
        <v>73626</v>
      </c>
      <c r="J126" s="44">
        <v>40707</v>
      </c>
      <c r="K126" s="44">
        <v>42369</v>
      </c>
      <c r="L126" s="41" t="s">
        <v>1102</v>
      </c>
      <c r="M126" s="41" t="s">
        <v>141</v>
      </c>
      <c r="N126" s="41" t="s">
        <v>142</v>
      </c>
      <c r="O126" s="41">
        <v>5432660</v>
      </c>
      <c r="P126" s="41">
        <v>928</v>
      </c>
      <c r="Q126" s="44">
        <v>41032</v>
      </c>
      <c r="R126" s="84"/>
      <c r="S126" s="41"/>
      <c r="T126" s="41"/>
      <c r="U126" s="41"/>
      <c r="V126" s="41"/>
      <c r="W126" s="41"/>
      <c r="X126" s="99">
        <v>928.8</v>
      </c>
      <c r="Y126" s="94">
        <v>14884</v>
      </c>
      <c r="Z126" s="94">
        <v>5432660</v>
      </c>
      <c r="AA126" s="41" t="s">
        <v>109</v>
      </c>
      <c r="AB126" s="41">
        <v>35</v>
      </c>
      <c r="AC126" s="41">
        <v>25</v>
      </c>
      <c r="AD126" s="41">
        <v>125</v>
      </c>
      <c r="AE126" s="94"/>
      <c r="AF126" s="41"/>
      <c r="AG126" s="41"/>
      <c r="AH126" s="41">
        <v>15</v>
      </c>
      <c r="AI126" s="41">
        <v>2</v>
      </c>
      <c r="AJ126" s="41">
        <v>0.3</v>
      </c>
      <c r="AK126" s="41" t="s">
        <v>1103</v>
      </c>
      <c r="AL126" s="48" t="s">
        <v>1104</v>
      </c>
      <c r="AM126" s="48" t="s">
        <v>1105</v>
      </c>
      <c r="AN126" s="41" t="s">
        <v>1106</v>
      </c>
      <c r="AO126" s="41"/>
      <c r="AP126" s="41"/>
      <c r="AQ126" s="41"/>
      <c r="AT126" s="41" t="str">
        <f t="shared" ca="1" si="43"/>
        <v>Изтекло</v>
      </c>
      <c r="AU126" s="41" t="str">
        <f t="shared" si="22"/>
        <v>Изтекло</v>
      </c>
      <c r="CE126" s="41" t="str">
        <f t="shared" si="23"/>
        <v>03.05.2012</v>
      </c>
      <c r="CF126" s="44">
        <f t="shared" si="41"/>
        <v>41032</v>
      </c>
      <c r="CG126" s="44" t="e">
        <f>IF(TRIM(MID(SUBSTITUTE($CE126," ",REPT(" ",99)),COLUMN(#REF!)*99-98,99))="","",DATEVALUE(TRIM(MID(SUBSTITUTE($CE126," ",REPT(" ",99)),COLUMN(#REF!)*99-98,99))))</f>
        <v>#REF!</v>
      </c>
      <c r="CH126" s="44" t="str">
        <f t="shared" si="24"/>
        <v/>
      </c>
      <c r="CI126" s="44" t="str">
        <f t="shared" si="25"/>
        <v/>
      </c>
      <c r="CJ126" s="44" t="str">
        <f t="shared" si="26"/>
        <v/>
      </c>
      <c r="CK126" s="44" t="str">
        <f t="shared" si="27"/>
        <v/>
      </c>
      <c r="CL126" s="44" t="str">
        <f t="shared" si="28"/>
        <v/>
      </c>
      <c r="CM126" s="44" t="str">
        <f t="shared" si="29"/>
        <v/>
      </c>
      <c r="CN126" s="44" t="str">
        <f t="shared" si="30"/>
        <v/>
      </c>
      <c r="CO126" s="44" t="str">
        <f t="shared" si="31"/>
        <v/>
      </c>
      <c r="CP126" s="41" t="str">
        <f t="shared" si="32"/>
        <v/>
      </c>
      <c r="CQ126" s="44" t="str">
        <f t="shared" si="42"/>
        <v/>
      </c>
      <c r="CR126" s="44" t="e">
        <f>IF(TRIM(MID(SUBSTITUTE($CP126," ",REPT(" ",99)),COLUMN(#REF!)*99-98,99))="","",DATEVALUE(TRIM(MID(SUBSTITUTE($CP126," ",REPT(" ",99)),COLUMN(#REF!)*99-98,99))))</f>
        <v>#REF!</v>
      </c>
      <c r="CS126" s="44" t="str">
        <f t="shared" si="33"/>
        <v/>
      </c>
      <c r="CT126" s="44" t="str">
        <f t="shared" si="34"/>
        <v/>
      </c>
      <c r="CU126" s="44" t="str">
        <f t="shared" si="35"/>
        <v/>
      </c>
      <c r="CV126" s="44" t="str">
        <f t="shared" si="36"/>
        <v/>
      </c>
      <c r="CW126" s="44" t="str">
        <f t="shared" si="37"/>
        <v/>
      </c>
      <c r="CX126" s="44" t="str">
        <f t="shared" si="38"/>
        <v/>
      </c>
      <c r="CY126" s="44" t="str">
        <f t="shared" si="39"/>
        <v/>
      </c>
      <c r="CZ126" s="44" t="str">
        <f t="shared" si="40"/>
        <v/>
      </c>
    </row>
    <row r="127" spans="1:104" s="6" customFormat="1" ht="195" x14ac:dyDescent="0.25">
      <c r="A127" s="27">
        <v>125</v>
      </c>
      <c r="B127" s="27" t="s">
        <v>1107</v>
      </c>
      <c r="C127" s="27" t="s">
        <v>76</v>
      </c>
      <c r="D127" s="28">
        <v>102005285</v>
      </c>
      <c r="E127" s="29" t="s">
        <v>1108</v>
      </c>
      <c r="F127" s="30">
        <v>40701</v>
      </c>
      <c r="G127" s="27" t="s">
        <v>1109</v>
      </c>
      <c r="H127" s="27" t="s">
        <v>76</v>
      </c>
      <c r="I127" s="27">
        <v>7079</v>
      </c>
      <c r="J127" s="30">
        <v>40732</v>
      </c>
      <c r="K127" s="76">
        <v>46752</v>
      </c>
      <c r="L127" s="27" t="s">
        <v>1110</v>
      </c>
      <c r="M127" s="78" t="s">
        <v>1111</v>
      </c>
      <c r="N127" s="27"/>
      <c r="O127" s="75">
        <v>240000</v>
      </c>
      <c r="P127" s="27" t="s">
        <v>1112</v>
      </c>
      <c r="Q127" s="30" t="s">
        <v>1113</v>
      </c>
      <c r="R127" s="27" t="s">
        <v>1114</v>
      </c>
      <c r="S127" s="30" t="s">
        <v>1115</v>
      </c>
      <c r="T127" s="27"/>
      <c r="U127" s="27"/>
      <c r="V127" s="27"/>
      <c r="W127" s="27"/>
      <c r="X127" s="119">
        <v>100</v>
      </c>
      <c r="Y127" s="75">
        <v>657.5</v>
      </c>
      <c r="Z127" s="75">
        <v>240000</v>
      </c>
      <c r="AA127" s="27" t="s">
        <v>109</v>
      </c>
      <c r="AB127" s="27">
        <v>50</v>
      </c>
      <c r="AC127" s="27">
        <v>15</v>
      </c>
      <c r="AD127" s="27">
        <v>70</v>
      </c>
      <c r="AE127" s="75">
        <v>2</v>
      </c>
      <c r="AF127" s="27">
        <v>10</v>
      </c>
      <c r="AG127" s="27">
        <v>0.04</v>
      </c>
      <c r="AH127" s="27"/>
      <c r="AI127" s="27">
        <v>2</v>
      </c>
      <c r="AJ127" s="27">
        <v>0.3</v>
      </c>
      <c r="AK127" s="27" t="s">
        <v>1116</v>
      </c>
      <c r="AL127" s="76" t="s">
        <v>1117</v>
      </c>
      <c r="AM127" s="76" t="s">
        <v>1118</v>
      </c>
      <c r="AN127" s="27" t="s">
        <v>1045</v>
      </c>
      <c r="AO127" s="27" t="s">
        <v>89</v>
      </c>
      <c r="AP127" s="27" t="s">
        <v>90</v>
      </c>
      <c r="AQ127" s="27" t="s">
        <v>91</v>
      </c>
      <c r="AT127" s="27" t="s">
        <v>92</v>
      </c>
      <c r="AU127" s="27" t="str">
        <f>IF(OR(ISBLANK(F127),F127&gt;AU$1),"",IF(AND(NOT(ISBLANK(W127)),W127&lt;AU$1),"Отнето",IF(AND(NOT(ISBLANK(S127)),S127&lt;AU$1),"Прекратено",IF(K127&lt;AU$1,"Изтекло","Действащо"))))</f>
        <v>Действащо</v>
      </c>
      <c r="CE127" s="27" t="str">
        <f t="shared" si="23"/>
        <v>10.5.2014 13.4.2021</v>
      </c>
      <c r="CF127" s="30">
        <f t="shared" si="41"/>
        <v>41769</v>
      </c>
      <c r="CG127" s="30" t="e">
        <f>IF(TRIM(MID(SUBSTITUTE($CE127," ",REPT(" ",99)),COLUMN(#REF!)*99-98,99))="","",DATEVALUE(TRIM(MID(SUBSTITUTE($CE127," ",REPT(" ",99)),COLUMN(#REF!)*99-98,99))))</f>
        <v>#REF!</v>
      </c>
      <c r="CH127" s="30">
        <f t="shared" si="24"/>
        <v>44299</v>
      </c>
      <c r="CI127" s="30" t="str">
        <f t="shared" si="25"/>
        <v/>
      </c>
      <c r="CJ127" s="30" t="str">
        <f t="shared" si="26"/>
        <v/>
      </c>
      <c r="CK127" s="30" t="str">
        <f t="shared" si="27"/>
        <v/>
      </c>
      <c r="CL127" s="30" t="str">
        <f t="shared" si="28"/>
        <v/>
      </c>
      <c r="CM127" s="30" t="str">
        <f t="shared" si="29"/>
        <v/>
      </c>
      <c r="CN127" s="30" t="str">
        <f t="shared" si="30"/>
        <v/>
      </c>
      <c r="CO127" s="30" t="str">
        <f t="shared" si="31"/>
        <v/>
      </c>
      <c r="CP127" s="27" t="e">
        <f>TRIM(TEXT(SUBSTITUTE(#REF!,CHAR(10)," "),"dd.mm.yyyy"))</f>
        <v>#REF!</v>
      </c>
      <c r="CQ127" s="30" t="e">
        <f t="shared" si="42"/>
        <v>#REF!</v>
      </c>
      <c r="CR127" s="30" t="e">
        <f>IF(TRIM(MID(SUBSTITUTE($CP127," ",REPT(" ",99)),COLUMN(#REF!)*99-98,99))="","",DATEVALUE(TRIM(MID(SUBSTITUTE($CP127," ",REPT(" ",99)),COLUMN(#REF!)*99-98,99))))</f>
        <v>#REF!</v>
      </c>
      <c r="CS127" s="30" t="e">
        <f t="shared" si="33"/>
        <v>#REF!</v>
      </c>
      <c r="CT127" s="30" t="e">
        <f t="shared" si="34"/>
        <v>#REF!</v>
      </c>
      <c r="CU127" s="30" t="e">
        <f t="shared" si="35"/>
        <v>#REF!</v>
      </c>
      <c r="CV127" s="30" t="e">
        <f t="shared" si="36"/>
        <v>#REF!</v>
      </c>
      <c r="CW127" s="30" t="e">
        <f t="shared" si="37"/>
        <v>#REF!</v>
      </c>
      <c r="CX127" s="30" t="e">
        <f t="shared" si="38"/>
        <v>#REF!</v>
      </c>
      <c r="CY127" s="30" t="e">
        <f t="shared" si="39"/>
        <v>#REF!</v>
      </c>
      <c r="CZ127" s="30" t="e">
        <f t="shared" si="40"/>
        <v>#REF!</v>
      </c>
    </row>
    <row r="128" spans="1:104" s="9" customFormat="1" ht="90" x14ac:dyDescent="0.25">
      <c r="A128" s="27">
        <v>126</v>
      </c>
      <c r="B128" s="41" t="s">
        <v>800</v>
      </c>
      <c r="C128" s="41" t="s">
        <v>801</v>
      </c>
      <c r="D128" s="42">
        <v>93517</v>
      </c>
      <c r="E128" s="43" t="s">
        <v>1119</v>
      </c>
      <c r="F128" s="44">
        <v>40718</v>
      </c>
      <c r="G128" s="41" t="s">
        <v>1120</v>
      </c>
      <c r="H128" s="41" t="s">
        <v>801</v>
      </c>
      <c r="I128" s="41">
        <v>21912</v>
      </c>
      <c r="J128" s="44">
        <v>41100</v>
      </c>
      <c r="K128" s="44">
        <v>41486</v>
      </c>
      <c r="L128" s="41" t="s">
        <v>346</v>
      </c>
      <c r="M128" s="41" t="s">
        <v>1121</v>
      </c>
      <c r="N128" s="41" t="s">
        <v>142</v>
      </c>
      <c r="O128" s="41">
        <v>482742</v>
      </c>
      <c r="P128" s="41">
        <v>945</v>
      </c>
      <c r="Q128" s="44">
        <v>41085</v>
      </c>
      <c r="R128" s="84"/>
      <c r="S128" s="41"/>
      <c r="T128" s="41"/>
      <c r="U128" s="41"/>
      <c r="V128" s="41"/>
      <c r="W128" s="41"/>
      <c r="X128" s="99">
        <v>136.08000000000001</v>
      </c>
      <c r="Y128" s="94">
        <v>1323</v>
      </c>
      <c r="Z128" s="94">
        <v>482742</v>
      </c>
      <c r="AA128" s="41" t="s">
        <v>109</v>
      </c>
      <c r="AB128" s="41">
        <v>35</v>
      </c>
      <c r="AC128" s="41">
        <v>25</v>
      </c>
      <c r="AD128" s="41">
        <v>125</v>
      </c>
      <c r="AE128" s="94">
        <v>2</v>
      </c>
      <c r="AF128" s="41">
        <v>10</v>
      </c>
      <c r="AG128" s="41">
        <v>0.04</v>
      </c>
      <c r="AH128" s="41"/>
      <c r="AI128" s="41"/>
      <c r="AJ128" s="41">
        <v>0.3</v>
      </c>
      <c r="AK128" s="41" t="s">
        <v>1103</v>
      </c>
      <c r="AL128" s="44" t="s">
        <v>1122</v>
      </c>
      <c r="AM128" s="44" t="s">
        <v>1123</v>
      </c>
      <c r="AN128" s="41" t="s">
        <v>1124</v>
      </c>
      <c r="AO128" s="41"/>
      <c r="AP128" s="41"/>
      <c r="AQ128" s="41"/>
      <c r="AT128" s="41" t="str">
        <f t="shared" ca="1" si="43"/>
        <v>Изтекло</v>
      </c>
      <c r="AU128" s="41" t="str">
        <f t="shared" si="22"/>
        <v>Изтекло</v>
      </c>
      <c r="CE128" s="41" t="str">
        <f t="shared" si="23"/>
        <v>25.06.2012</v>
      </c>
      <c r="CF128" s="44">
        <f t="shared" si="41"/>
        <v>41085</v>
      </c>
      <c r="CG128" s="44" t="e">
        <f>IF(TRIM(MID(SUBSTITUTE($CE128," ",REPT(" ",99)),COLUMN(#REF!)*99-98,99))="","",DATEVALUE(TRIM(MID(SUBSTITUTE($CE128," ",REPT(" ",99)),COLUMN(#REF!)*99-98,99))))</f>
        <v>#REF!</v>
      </c>
      <c r="CH128" s="44" t="str">
        <f t="shared" si="24"/>
        <v/>
      </c>
      <c r="CI128" s="44" t="str">
        <f t="shared" si="25"/>
        <v/>
      </c>
      <c r="CJ128" s="44" t="str">
        <f t="shared" si="26"/>
        <v/>
      </c>
      <c r="CK128" s="44" t="str">
        <f t="shared" si="27"/>
        <v/>
      </c>
      <c r="CL128" s="44" t="str">
        <f t="shared" si="28"/>
        <v/>
      </c>
      <c r="CM128" s="44" t="str">
        <f t="shared" si="29"/>
        <v/>
      </c>
      <c r="CN128" s="44" t="str">
        <f t="shared" si="30"/>
        <v/>
      </c>
      <c r="CO128" s="44" t="str">
        <f t="shared" si="31"/>
        <v/>
      </c>
      <c r="CP128" s="41" t="str">
        <f t="shared" si="32"/>
        <v/>
      </c>
      <c r="CQ128" s="44" t="str">
        <f t="shared" si="42"/>
        <v/>
      </c>
      <c r="CR128" s="44" t="e">
        <f>IF(TRIM(MID(SUBSTITUTE($CP128," ",REPT(" ",99)),COLUMN(#REF!)*99-98,99))="","",DATEVALUE(TRIM(MID(SUBSTITUTE($CP128," ",REPT(" ",99)),COLUMN(#REF!)*99-98,99))))</f>
        <v>#REF!</v>
      </c>
      <c r="CS128" s="44" t="str">
        <f t="shared" si="33"/>
        <v/>
      </c>
      <c r="CT128" s="44" t="str">
        <f t="shared" si="34"/>
        <v/>
      </c>
      <c r="CU128" s="44" t="str">
        <f t="shared" si="35"/>
        <v/>
      </c>
      <c r="CV128" s="44" t="str">
        <f t="shared" si="36"/>
        <v/>
      </c>
      <c r="CW128" s="44" t="str">
        <f t="shared" si="37"/>
        <v/>
      </c>
      <c r="CX128" s="44" t="str">
        <f t="shared" si="38"/>
        <v/>
      </c>
      <c r="CY128" s="44" t="str">
        <f t="shared" si="39"/>
        <v/>
      </c>
      <c r="CZ128" s="44" t="str">
        <f t="shared" si="40"/>
        <v/>
      </c>
    </row>
    <row r="129" spans="1:104" s="208" customFormat="1" ht="195" x14ac:dyDescent="0.25">
      <c r="A129" s="201">
        <v>127</v>
      </c>
      <c r="B129" s="201" t="s">
        <v>170</v>
      </c>
      <c r="C129" s="201" t="s">
        <v>171</v>
      </c>
      <c r="D129" s="202">
        <v>590540</v>
      </c>
      <c r="E129" s="203" t="s">
        <v>1125</v>
      </c>
      <c r="F129" s="204">
        <v>40728</v>
      </c>
      <c r="G129" s="201" t="s">
        <v>1126</v>
      </c>
      <c r="H129" s="201" t="s">
        <v>171</v>
      </c>
      <c r="I129" s="201">
        <v>39030</v>
      </c>
      <c r="J129" s="204">
        <v>40746</v>
      </c>
      <c r="K129" s="204">
        <v>44043</v>
      </c>
      <c r="L129" s="201" t="s">
        <v>1127</v>
      </c>
      <c r="M129" s="201" t="s">
        <v>269</v>
      </c>
      <c r="N129" s="201" t="s">
        <v>142</v>
      </c>
      <c r="O129" s="201">
        <v>625245</v>
      </c>
      <c r="P129" s="201" t="s">
        <v>1128</v>
      </c>
      <c r="Q129" s="204" t="s">
        <v>1129</v>
      </c>
      <c r="R129" s="205" t="s">
        <v>1130</v>
      </c>
      <c r="S129" s="204" t="s">
        <v>1131</v>
      </c>
      <c r="T129" s="201"/>
      <c r="U129" s="201"/>
      <c r="V129" s="201"/>
      <c r="W129" s="201"/>
      <c r="X129" s="212">
        <v>197.02799999999999</v>
      </c>
      <c r="Y129" s="206">
        <v>1713</v>
      </c>
      <c r="Z129" s="206">
        <v>625245</v>
      </c>
      <c r="AA129" s="201" t="s">
        <v>109</v>
      </c>
      <c r="AB129" s="201">
        <v>35</v>
      </c>
      <c r="AC129" s="201">
        <v>25</v>
      </c>
      <c r="AD129" s="201">
        <v>125</v>
      </c>
      <c r="AE129" s="206">
        <v>2</v>
      </c>
      <c r="AF129" s="201">
        <v>0.04</v>
      </c>
      <c r="AG129" s="201">
        <v>10</v>
      </c>
      <c r="AH129" s="201"/>
      <c r="AI129" s="201"/>
      <c r="AJ129" s="201">
        <v>0.3</v>
      </c>
      <c r="AK129" s="201"/>
      <c r="AL129" s="204" t="s">
        <v>1132</v>
      </c>
      <c r="AM129" s="204" t="s">
        <v>1133</v>
      </c>
      <c r="AN129" s="201" t="s">
        <v>1134</v>
      </c>
      <c r="AO129" s="201" t="s">
        <v>89</v>
      </c>
      <c r="AP129" s="201" t="s">
        <v>90</v>
      </c>
      <c r="AQ129" s="201" t="s">
        <v>182</v>
      </c>
      <c r="AT129" s="201" t="str">
        <f t="shared" ca="1" si="43"/>
        <v>Изтекло</v>
      </c>
      <c r="AU129" s="201" t="str">
        <f t="shared" si="22"/>
        <v>Действащо</v>
      </c>
      <c r="CE129" s="201" t="str">
        <f t="shared" si="23"/>
        <v>13.7.2012 07.06.2017 17.01.2018</v>
      </c>
      <c r="CF129" s="204">
        <f t="shared" si="41"/>
        <v>41103</v>
      </c>
      <c r="CG129" s="204" t="e">
        <f>IF(TRIM(MID(SUBSTITUTE($CE129," ",REPT(" ",99)),COLUMN(#REF!)*99-98,99))="","",DATEVALUE(TRIM(MID(SUBSTITUTE($CE129," ",REPT(" ",99)),COLUMN(#REF!)*99-98,99))))</f>
        <v>#REF!</v>
      </c>
      <c r="CH129" s="204">
        <f t="shared" si="24"/>
        <v>42893</v>
      </c>
      <c r="CI129" s="204">
        <f t="shared" si="25"/>
        <v>43117</v>
      </c>
      <c r="CJ129" s="204" t="str">
        <f t="shared" si="26"/>
        <v/>
      </c>
      <c r="CK129" s="204" t="str">
        <f t="shared" si="27"/>
        <v/>
      </c>
      <c r="CL129" s="204" t="str">
        <f t="shared" si="28"/>
        <v/>
      </c>
      <c r="CM129" s="204" t="str">
        <f t="shared" si="29"/>
        <v/>
      </c>
      <c r="CN129" s="204" t="str">
        <f t="shared" si="30"/>
        <v/>
      </c>
      <c r="CO129" s="204" t="str">
        <f t="shared" si="31"/>
        <v/>
      </c>
      <c r="CP129" s="201" t="str">
        <f t="shared" si="32"/>
        <v>7.7.2015 22.08.2018</v>
      </c>
      <c r="CQ129" s="204">
        <f t="shared" si="42"/>
        <v>42192</v>
      </c>
      <c r="CR129" s="204" t="e">
        <f>IF(TRIM(MID(SUBSTITUTE($CP129," ",REPT(" ",99)),COLUMN(#REF!)*99-98,99))="","",DATEVALUE(TRIM(MID(SUBSTITUTE($CP129," ",REPT(" ",99)),COLUMN(#REF!)*99-98,99))))</f>
        <v>#REF!</v>
      </c>
      <c r="CS129" s="204">
        <f t="shared" si="33"/>
        <v>43334</v>
      </c>
      <c r="CT129" s="204" t="str">
        <f t="shared" si="34"/>
        <v/>
      </c>
      <c r="CU129" s="204" t="str">
        <f t="shared" si="35"/>
        <v/>
      </c>
      <c r="CV129" s="204" t="str">
        <f t="shared" si="36"/>
        <v/>
      </c>
      <c r="CW129" s="204" t="str">
        <f t="shared" si="37"/>
        <v/>
      </c>
      <c r="CX129" s="204" t="str">
        <f t="shared" si="38"/>
        <v/>
      </c>
      <c r="CY129" s="204" t="str">
        <f t="shared" si="39"/>
        <v/>
      </c>
      <c r="CZ129" s="204" t="str">
        <f t="shared" si="40"/>
        <v/>
      </c>
    </row>
    <row r="130" spans="1:104" s="9" customFormat="1" ht="45" x14ac:dyDescent="0.25">
      <c r="A130" s="27">
        <v>128</v>
      </c>
      <c r="B130" s="41" t="s">
        <v>591</v>
      </c>
      <c r="C130" s="41" t="s">
        <v>76</v>
      </c>
      <c r="D130" s="42" t="s">
        <v>592</v>
      </c>
      <c r="E130" s="43" t="s">
        <v>1135</v>
      </c>
      <c r="F130" s="44">
        <v>40744</v>
      </c>
      <c r="G130" s="41" t="s">
        <v>1136</v>
      </c>
      <c r="H130" s="41" t="s">
        <v>76</v>
      </c>
      <c r="I130" s="41">
        <v>7079</v>
      </c>
      <c r="J130" s="44">
        <v>40764</v>
      </c>
      <c r="K130" s="44">
        <v>42004</v>
      </c>
      <c r="L130" s="41" t="s">
        <v>80</v>
      </c>
      <c r="M130" s="41" t="s">
        <v>622</v>
      </c>
      <c r="N130" s="41" t="s">
        <v>82</v>
      </c>
      <c r="O130" s="41">
        <v>183230</v>
      </c>
      <c r="P130" s="41"/>
      <c r="Q130" s="41"/>
      <c r="R130" s="84"/>
      <c r="S130" s="41"/>
      <c r="T130" s="41"/>
      <c r="U130" s="41"/>
      <c r="V130" s="41"/>
      <c r="W130" s="41"/>
      <c r="X130" s="99">
        <v>52.451999999999998</v>
      </c>
      <c r="Y130" s="94">
        <v>502</v>
      </c>
      <c r="Z130" s="94">
        <v>183230</v>
      </c>
      <c r="AA130" s="41" t="s">
        <v>109</v>
      </c>
      <c r="AB130" s="41">
        <v>35</v>
      </c>
      <c r="AC130" s="41">
        <v>25</v>
      </c>
      <c r="AD130" s="41">
        <v>125</v>
      </c>
      <c r="AE130" s="94">
        <v>2</v>
      </c>
      <c r="AF130" s="41">
        <v>0.04</v>
      </c>
      <c r="AG130" s="41">
        <v>10</v>
      </c>
      <c r="AH130" s="41">
        <v>15</v>
      </c>
      <c r="AI130" s="41">
        <v>2</v>
      </c>
      <c r="AJ130" s="41">
        <v>0.3</v>
      </c>
      <c r="AK130" s="41" t="s">
        <v>1097</v>
      </c>
      <c r="AL130" s="44" t="s">
        <v>1137</v>
      </c>
      <c r="AM130" s="44" t="s">
        <v>1138</v>
      </c>
      <c r="AN130" s="41" t="s">
        <v>1139</v>
      </c>
      <c r="AO130" s="41"/>
      <c r="AP130" s="41"/>
      <c r="AQ130" s="41"/>
      <c r="AT130" s="41" t="str">
        <f t="shared" ref="AT130:AT192" ca="1" si="44">IF(OR(ISBLANK(F130),F130&gt;AT$1),"",IF(AND(NOT(ISBLANK(W130)),W130&lt;AT$1),"Отнето",IF(AND(NOT(ISBLANK(U130)),U130&lt;AT$1),"Прекратено",IF(K130&lt;AT$1,"Изтекло","Действащо"))))</f>
        <v>Изтекло</v>
      </c>
      <c r="AU130" s="41" t="str">
        <f t="shared" ref="AU130:AU192" si="45">IF(OR(ISBLANK(F130),F130&gt;AU$1),"",IF(AND(NOT(ISBLANK(W130)),W130&lt;AU$1),"Отнето",IF(AND(NOT(ISBLANK(U130)),U130&lt;AU$1),"Прекратено",IF(K130&lt;AU$1,"Изтекло","Действащо"))))</f>
        <v>Изтекло</v>
      </c>
      <c r="CE130" s="41" t="str">
        <f t="shared" ref="CE130:CE192" si="46">TRIM(TEXT(SUBSTITUTE(Q130,CHAR(10)," "),"dd.mm.yyyy"))</f>
        <v/>
      </c>
      <c r="CF130" s="44" t="str">
        <f t="shared" si="41"/>
        <v/>
      </c>
      <c r="CG130" s="44" t="e">
        <f>IF(TRIM(MID(SUBSTITUTE($CE130," ",REPT(" ",99)),COLUMN(#REF!)*99-98,99))="","",DATEVALUE(TRIM(MID(SUBSTITUTE($CE130," ",REPT(" ",99)),COLUMN(#REF!)*99-98,99))))</f>
        <v>#REF!</v>
      </c>
      <c r="CH130" s="44" t="str">
        <f t="shared" ref="CH130:CH192" si="47">IF(TRIM(MID(SUBSTITUTE($CE130," ",REPT(" ",99)),COLUMN(B130)*99-98,99))="","",DATEVALUE(TRIM(MID(SUBSTITUTE($CE130," ",REPT(" ",99)),COLUMN(B130)*99-98,99))))</f>
        <v/>
      </c>
      <c r="CI130" s="44" t="str">
        <f t="shared" ref="CI130:CI192" si="48">IF(TRIM(MID(SUBSTITUTE($CE130," ",REPT(" ",99)),COLUMN(C130)*99-98,99))="","",DATEVALUE(TRIM(MID(SUBSTITUTE($CE130," ",REPT(" ",99)),COLUMN(C130)*99-98,99))))</f>
        <v/>
      </c>
      <c r="CJ130" s="44" t="str">
        <f t="shared" ref="CJ130:CJ192" si="49">IF(TRIM(MID(SUBSTITUTE($CE130," ",REPT(" ",99)),COLUMN(D130)*99-98,99))="","",DATEVALUE(TRIM(MID(SUBSTITUTE($CE130," ",REPT(" ",99)),COLUMN(D130)*99-98,99))))</f>
        <v/>
      </c>
      <c r="CK130" s="44" t="str">
        <f t="shared" ref="CK130:CK192" si="50">IF(TRIM(MID(SUBSTITUTE($CE130," ",REPT(" ",99)),COLUMN(E130)*99-98,99))="","",DATEVALUE(TRIM(MID(SUBSTITUTE($CE130," ",REPT(" ",99)),COLUMN(E130)*99-98,99))))</f>
        <v/>
      </c>
      <c r="CL130" s="44" t="str">
        <f t="shared" ref="CL130:CL192" si="51">IF(TRIM(MID(SUBSTITUTE($CE130," ",REPT(" ",99)),COLUMN(F130)*99-98,99))="","",DATEVALUE(TRIM(MID(SUBSTITUTE($CE130," ",REPT(" ",99)),COLUMN(F130)*99-98,99))))</f>
        <v/>
      </c>
      <c r="CM130" s="44" t="str">
        <f t="shared" ref="CM130:CM192" si="52">IF(TRIM(MID(SUBSTITUTE($CE130," ",REPT(" ",99)),COLUMN(G130)*99-98,99))="","",DATEVALUE(TRIM(MID(SUBSTITUTE($CE130," ",REPT(" ",99)),COLUMN(G130)*99-98,99))))</f>
        <v/>
      </c>
      <c r="CN130" s="44" t="str">
        <f t="shared" ref="CN130:CN192" si="53">IF(TRIM(MID(SUBSTITUTE($CE130," ",REPT(" ",99)),COLUMN(H130)*99-98,99))="","",DATEVALUE(TRIM(MID(SUBSTITUTE($CE130," ",REPT(" ",99)),COLUMN(H130)*99-98,99))))</f>
        <v/>
      </c>
      <c r="CO130" s="44" t="str">
        <f t="shared" ref="CO130:CO192" si="54">IF(TRIM(MID(SUBSTITUTE($CE130," ",REPT(" ",99)),COLUMN(I130)*99-98,99))="","",DATEVALUE(TRIM(MID(SUBSTITUTE($CE130," ",REPT(" ",99)),COLUMN(I130)*99-98,99))))</f>
        <v/>
      </c>
      <c r="CP130" s="41" t="str">
        <f t="shared" ref="CP130:CP192" si="55">TRIM(TEXT(SUBSTITUTE(S130,CHAR(10)," "),"dd.mm.yyyy"))</f>
        <v/>
      </c>
      <c r="CQ130" s="44" t="str">
        <f t="shared" si="42"/>
        <v/>
      </c>
      <c r="CR130" s="44" t="e">
        <f>IF(TRIM(MID(SUBSTITUTE($CP130," ",REPT(" ",99)),COLUMN(#REF!)*99-98,99))="","",DATEVALUE(TRIM(MID(SUBSTITUTE($CP130," ",REPT(" ",99)),COLUMN(#REF!)*99-98,99))))</f>
        <v>#REF!</v>
      </c>
      <c r="CS130" s="44" t="str">
        <f t="shared" ref="CS130:CS192" si="56">IF(TRIM(MID(SUBSTITUTE($CP130," ",REPT(" ",99)),COLUMN(B130)*99-98,99))="","",DATEVALUE(TRIM(MID(SUBSTITUTE($CP130," ",REPT(" ",99)),COLUMN(B130)*99-98,99))))</f>
        <v/>
      </c>
      <c r="CT130" s="44" t="str">
        <f t="shared" ref="CT130:CT192" si="57">IF(TRIM(MID(SUBSTITUTE($CP130," ",REPT(" ",99)),COLUMN(C130)*99-98,99))="","",DATEVALUE(TRIM(MID(SUBSTITUTE($CP130," ",REPT(" ",99)),COLUMN(C130)*99-98,99))))</f>
        <v/>
      </c>
      <c r="CU130" s="44" t="str">
        <f t="shared" ref="CU130:CU192" si="58">IF(TRIM(MID(SUBSTITUTE($CP130," ",REPT(" ",99)),COLUMN(D130)*99-98,99))="","",DATEVALUE(TRIM(MID(SUBSTITUTE($CP130," ",REPT(" ",99)),COLUMN(D130)*99-98,99))))</f>
        <v/>
      </c>
      <c r="CV130" s="44" t="str">
        <f t="shared" ref="CV130:CV192" si="59">IF(TRIM(MID(SUBSTITUTE($CP130," ",REPT(" ",99)),COLUMN(E130)*99-98,99))="","",DATEVALUE(TRIM(MID(SUBSTITUTE($CP130," ",REPT(" ",99)),COLUMN(E130)*99-98,99))))</f>
        <v/>
      </c>
      <c r="CW130" s="44" t="str">
        <f t="shared" ref="CW130:CW192" si="60">IF(TRIM(MID(SUBSTITUTE($CP130," ",REPT(" ",99)),COLUMN(F130)*99-98,99))="","",DATEVALUE(TRIM(MID(SUBSTITUTE($CP130," ",REPT(" ",99)),COLUMN(F130)*99-98,99))))</f>
        <v/>
      </c>
      <c r="CX130" s="44" t="str">
        <f t="shared" ref="CX130:CX192" si="61">IF(TRIM(MID(SUBSTITUTE($CP130," ",REPT(" ",99)),COLUMN(G130)*99-98,99))="","",DATEVALUE(TRIM(MID(SUBSTITUTE($CP130," ",REPT(" ",99)),COLUMN(G130)*99-98,99))))</f>
        <v/>
      </c>
      <c r="CY130" s="44" t="str">
        <f t="shared" ref="CY130:CY192" si="62">IF(TRIM(MID(SUBSTITUTE($CP130," ",REPT(" ",99)),COLUMN(H130)*99-98,99))="","",DATEVALUE(TRIM(MID(SUBSTITUTE($CP130," ",REPT(" ",99)),COLUMN(H130)*99-98,99))))</f>
        <v/>
      </c>
      <c r="CZ130" s="44" t="str">
        <f t="shared" ref="CZ130:CZ192" si="63">IF(TRIM(MID(SUBSTITUTE($CP130," ",REPT(" ",99)),COLUMN(I130)*99-98,99))="","",DATEVALUE(TRIM(MID(SUBSTITUTE($CP130," ",REPT(" ",99)),COLUMN(I130)*99-98,99))))</f>
        <v/>
      </c>
    </row>
    <row r="131" spans="1:104" s="6" customFormat="1" ht="30" x14ac:dyDescent="0.25">
      <c r="A131" s="27">
        <v>129</v>
      </c>
      <c r="B131" s="27" t="s">
        <v>1140</v>
      </c>
      <c r="C131" s="27" t="s">
        <v>125</v>
      </c>
      <c r="D131" s="28">
        <v>813161285</v>
      </c>
      <c r="E131" s="29" t="s">
        <v>1141</v>
      </c>
      <c r="F131" s="30">
        <v>40771</v>
      </c>
      <c r="G131" s="27" t="s">
        <v>1142</v>
      </c>
      <c r="H131" s="27" t="s">
        <v>1143</v>
      </c>
      <c r="I131" s="27">
        <v>30497</v>
      </c>
      <c r="J131" s="30">
        <v>40791</v>
      </c>
      <c r="K131" s="76">
        <v>46417</v>
      </c>
      <c r="L131" s="27" t="s">
        <v>128</v>
      </c>
      <c r="M131" s="27" t="s">
        <v>338</v>
      </c>
      <c r="N131" s="49" t="s">
        <v>130</v>
      </c>
      <c r="O131" s="27">
        <v>16500</v>
      </c>
      <c r="P131" s="27">
        <v>5</v>
      </c>
      <c r="Q131" s="30">
        <v>44202</v>
      </c>
      <c r="R131" s="1">
        <v>5</v>
      </c>
      <c r="S131" s="30">
        <v>44202</v>
      </c>
      <c r="T131" s="27"/>
      <c r="U131" s="27"/>
      <c r="V131" s="27"/>
      <c r="W131" s="27"/>
      <c r="X131" s="119">
        <v>5</v>
      </c>
      <c r="Y131" s="75">
        <v>60</v>
      </c>
      <c r="Z131" s="75">
        <v>16500</v>
      </c>
      <c r="AA131" s="28" t="s">
        <v>85</v>
      </c>
      <c r="AB131" s="27">
        <v>50</v>
      </c>
      <c r="AC131" s="27">
        <v>50</v>
      </c>
      <c r="AD131" s="27">
        <v>250</v>
      </c>
      <c r="AE131" s="75"/>
      <c r="AF131" s="27"/>
      <c r="AG131" s="27"/>
      <c r="AH131" s="27">
        <v>10</v>
      </c>
      <c r="AI131" s="27">
        <v>5</v>
      </c>
      <c r="AJ131" s="27"/>
      <c r="AK131" s="27" t="s">
        <v>1144</v>
      </c>
      <c r="AL131" s="30" t="s">
        <v>1145</v>
      </c>
      <c r="AM131" s="30" t="s">
        <v>1146</v>
      </c>
      <c r="AN131" s="27" t="s">
        <v>1147</v>
      </c>
      <c r="AO131" s="27"/>
      <c r="AP131" s="27"/>
      <c r="AQ131" s="27"/>
      <c r="AT131" s="27" t="str">
        <f t="shared" ca="1" si="44"/>
        <v>Действащо</v>
      </c>
      <c r="AU131" s="27" t="str">
        <f t="shared" si="45"/>
        <v>Действащо</v>
      </c>
      <c r="CE131" s="27" t="str">
        <f t="shared" si="46"/>
        <v>06.01.2021</v>
      </c>
      <c r="CF131" s="30">
        <f t="shared" si="41"/>
        <v>44202</v>
      </c>
      <c r="CG131" s="30" t="e">
        <f>IF(TRIM(MID(SUBSTITUTE($CE131," ",REPT(" ",99)),COLUMN(#REF!)*99-98,99))="","",DATEVALUE(TRIM(MID(SUBSTITUTE($CE131," ",REPT(" ",99)),COLUMN(#REF!)*99-98,99))))</f>
        <v>#REF!</v>
      </c>
      <c r="CH131" s="30" t="str">
        <f t="shared" si="47"/>
        <v/>
      </c>
      <c r="CI131" s="30" t="str">
        <f t="shared" si="48"/>
        <v/>
      </c>
      <c r="CJ131" s="30" t="str">
        <f t="shared" si="49"/>
        <v/>
      </c>
      <c r="CK131" s="30" t="str">
        <f t="shared" si="50"/>
        <v/>
      </c>
      <c r="CL131" s="30" t="str">
        <f t="shared" si="51"/>
        <v/>
      </c>
      <c r="CM131" s="30" t="str">
        <f t="shared" si="52"/>
        <v/>
      </c>
      <c r="CN131" s="30" t="str">
        <f t="shared" si="53"/>
        <v/>
      </c>
      <c r="CO131" s="30" t="str">
        <f t="shared" si="54"/>
        <v/>
      </c>
      <c r="CP131" s="27" t="str">
        <f t="shared" si="55"/>
        <v>06.01.2021</v>
      </c>
      <c r="CQ131" s="30">
        <f t="shared" si="42"/>
        <v>44202</v>
      </c>
      <c r="CR131" s="30" t="e">
        <f>IF(TRIM(MID(SUBSTITUTE($CP131," ",REPT(" ",99)),COLUMN(#REF!)*99-98,99))="","",DATEVALUE(TRIM(MID(SUBSTITUTE($CP131," ",REPT(" ",99)),COLUMN(#REF!)*99-98,99))))</f>
        <v>#REF!</v>
      </c>
      <c r="CS131" s="30" t="str">
        <f t="shared" si="56"/>
        <v/>
      </c>
      <c r="CT131" s="30" t="str">
        <f t="shared" si="57"/>
        <v/>
      </c>
      <c r="CU131" s="30" t="str">
        <f t="shared" si="58"/>
        <v/>
      </c>
      <c r="CV131" s="30" t="str">
        <f t="shared" si="59"/>
        <v/>
      </c>
      <c r="CW131" s="30" t="str">
        <f t="shared" si="60"/>
        <v/>
      </c>
      <c r="CX131" s="30" t="str">
        <f t="shared" si="61"/>
        <v/>
      </c>
      <c r="CY131" s="30" t="str">
        <f t="shared" si="62"/>
        <v/>
      </c>
      <c r="CZ131" s="30" t="str">
        <f t="shared" si="63"/>
        <v/>
      </c>
    </row>
    <row r="132" spans="1:104" s="9" customFormat="1" x14ac:dyDescent="0.25">
      <c r="A132" s="27">
        <v>131</v>
      </c>
      <c r="B132" s="45" t="s">
        <v>1148</v>
      </c>
      <c r="C132" s="45" t="s">
        <v>250</v>
      </c>
      <c r="D132" s="46">
        <v>121759222</v>
      </c>
      <c r="E132" s="47" t="s">
        <v>1149</v>
      </c>
      <c r="F132" s="48">
        <v>40786</v>
      </c>
      <c r="G132" s="45" t="s">
        <v>1150</v>
      </c>
      <c r="H132" s="45" t="s">
        <v>125</v>
      </c>
      <c r="I132" s="45">
        <v>10135</v>
      </c>
      <c r="J132" s="48">
        <v>40815</v>
      </c>
      <c r="K132" s="48">
        <v>42369</v>
      </c>
      <c r="L132" s="45" t="s">
        <v>128</v>
      </c>
      <c r="M132" s="45" t="s">
        <v>1151</v>
      </c>
      <c r="N132" s="45" t="s">
        <v>130</v>
      </c>
      <c r="O132" s="45">
        <v>2174</v>
      </c>
      <c r="P132" s="45"/>
      <c r="Q132" s="45"/>
      <c r="R132" s="88"/>
      <c r="S132" s="45"/>
      <c r="T132" s="45"/>
      <c r="U132" s="45"/>
      <c r="V132" s="45"/>
      <c r="W132" s="45"/>
      <c r="X132" s="99">
        <v>2.7</v>
      </c>
      <c r="Y132" s="99">
        <v>4.8</v>
      </c>
      <c r="Z132" s="99">
        <v>2174</v>
      </c>
      <c r="AA132" s="45" t="s">
        <v>109</v>
      </c>
      <c r="AB132" s="45">
        <v>35</v>
      </c>
      <c r="AC132" s="45">
        <v>15</v>
      </c>
      <c r="AD132" s="45">
        <v>70</v>
      </c>
      <c r="AE132" s="99"/>
      <c r="AF132" s="45"/>
      <c r="AG132" s="45"/>
      <c r="AH132" s="45"/>
      <c r="AI132" s="45"/>
      <c r="AJ132" s="45"/>
      <c r="AK132" s="45"/>
      <c r="AL132" s="48" t="s">
        <v>1152</v>
      </c>
      <c r="AM132" s="48" t="s">
        <v>1153</v>
      </c>
      <c r="AN132" s="45" t="s">
        <v>1045</v>
      </c>
      <c r="AO132" s="45"/>
      <c r="AP132" s="45"/>
      <c r="AQ132" s="45"/>
      <c r="AT132" s="41" t="str">
        <f t="shared" ca="1" si="44"/>
        <v>Изтекло</v>
      </c>
      <c r="AU132" s="41" t="str">
        <f t="shared" si="45"/>
        <v>Изтекло</v>
      </c>
      <c r="CE132" s="41" t="str">
        <f t="shared" si="46"/>
        <v/>
      </c>
      <c r="CF132" s="44" t="str">
        <f t="shared" ref="CF132:CF195" si="64">IF(TRIM(MID(SUBSTITUTE($CE132," ",REPT(" ",99)),COLUMN(A132)*99-98,99))="","",DATEVALUE(TRIM(MID(SUBSTITUTE($CE132," ",REPT(" ",99)),COLUMN(A132)*99-98,99))))</f>
        <v/>
      </c>
      <c r="CG132" s="44" t="e">
        <f>IF(TRIM(MID(SUBSTITUTE($CE132," ",REPT(" ",99)),COLUMN(#REF!)*99-98,99))="","",DATEVALUE(TRIM(MID(SUBSTITUTE($CE132," ",REPT(" ",99)),COLUMN(#REF!)*99-98,99))))</f>
        <v>#REF!</v>
      </c>
      <c r="CH132" s="44" t="str">
        <f t="shared" si="47"/>
        <v/>
      </c>
      <c r="CI132" s="44" t="str">
        <f t="shared" si="48"/>
        <v/>
      </c>
      <c r="CJ132" s="44" t="str">
        <f t="shared" si="49"/>
        <v/>
      </c>
      <c r="CK132" s="44" t="str">
        <f t="shared" si="50"/>
        <v/>
      </c>
      <c r="CL132" s="44" t="str">
        <f t="shared" si="51"/>
        <v/>
      </c>
      <c r="CM132" s="44" t="str">
        <f t="shared" si="52"/>
        <v/>
      </c>
      <c r="CN132" s="44" t="str">
        <f t="shared" si="53"/>
        <v/>
      </c>
      <c r="CO132" s="44" t="str">
        <f t="shared" si="54"/>
        <v/>
      </c>
      <c r="CP132" s="41" t="str">
        <f t="shared" si="55"/>
        <v/>
      </c>
      <c r="CQ132" s="44" t="str">
        <f t="shared" ref="CQ132:CQ195" si="65">IF(TRIM(MID(SUBSTITUTE($CP132," ",REPT(" ",99)),COLUMN(A132)*99-98,99))="","",DATEVALUE(TRIM(MID(SUBSTITUTE($CP132," ",REPT(" ",99)),COLUMN(A132)*99-98,99))))</f>
        <v/>
      </c>
      <c r="CR132" s="44" t="e">
        <f>IF(TRIM(MID(SUBSTITUTE($CP132," ",REPT(" ",99)),COLUMN(#REF!)*99-98,99))="","",DATEVALUE(TRIM(MID(SUBSTITUTE($CP132," ",REPT(" ",99)),COLUMN(#REF!)*99-98,99))))</f>
        <v>#REF!</v>
      </c>
      <c r="CS132" s="44" t="str">
        <f t="shared" si="56"/>
        <v/>
      </c>
      <c r="CT132" s="44" t="str">
        <f t="shared" si="57"/>
        <v/>
      </c>
      <c r="CU132" s="44" t="str">
        <f t="shared" si="58"/>
        <v/>
      </c>
      <c r="CV132" s="44" t="str">
        <f t="shared" si="59"/>
        <v/>
      </c>
      <c r="CW132" s="44" t="str">
        <f t="shared" si="60"/>
        <v/>
      </c>
      <c r="CX132" s="44" t="str">
        <f t="shared" si="61"/>
        <v/>
      </c>
      <c r="CY132" s="44" t="str">
        <f t="shared" si="62"/>
        <v/>
      </c>
      <c r="CZ132" s="44" t="str">
        <f t="shared" si="63"/>
        <v/>
      </c>
    </row>
    <row r="133" spans="1:104" s="11" customFormat="1" x14ac:dyDescent="0.25">
      <c r="A133" s="27">
        <v>132</v>
      </c>
      <c r="B133" s="56" t="s">
        <v>1148</v>
      </c>
      <c r="C133" s="56" t="s">
        <v>250</v>
      </c>
      <c r="D133" s="57">
        <v>121759222</v>
      </c>
      <c r="E133" s="58" t="s">
        <v>1149</v>
      </c>
      <c r="F133" s="59">
        <v>40786</v>
      </c>
      <c r="G133" s="56" t="s">
        <v>1150</v>
      </c>
      <c r="H133" s="56" t="s">
        <v>125</v>
      </c>
      <c r="I133" s="56">
        <v>10135</v>
      </c>
      <c r="J133" s="59">
        <v>40815</v>
      </c>
      <c r="K133" s="59">
        <v>42369</v>
      </c>
      <c r="L133" s="56" t="s">
        <v>128</v>
      </c>
      <c r="M133" s="56" t="s">
        <v>1151</v>
      </c>
      <c r="N133" s="56" t="s">
        <v>130</v>
      </c>
      <c r="O133" s="56">
        <v>2174</v>
      </c>
      <c r="P133" s="56"/>
      <c r="Q133" s="56"/>
      <c r="R133" s="86"/>
      <c r="S133" s="56"/>
      <c r="T133" s="56"/>
      <c r="U133" s="56"/>
      <c r="V133" s="56"/>
      <c r="W133" s="56"/>
      <c r="X133" s="97">
        <v>2.76</v>
      </c>
      <c r="Y133" s="97">
        <v>1</v>
      </c>
      <c r="Z133" s="97">
        <v>682</v>
      </c>
      <c r="AA133" s="56" t="s">
        <v>109</v>
      </c>
      <c r="AB133" s="56">
        <v>35</v>
      </c>
      <c r="AC133" s="56"/>
      <c r="AD133" s="56"/>
      <c r="AE133" s="97"/>
      <c r="AF133" s="56"/>
      <c r="AG133" s="56"/>
      <c r="AH133" s="56"/>
      <c r="AI133" s="56"/>
      <c r="AJ133" s="56">
        <v>0.3</v>
      </c>
      <c r="AK133" s="56"/>
      <c r="AL133" s="59" t="s">
        <v>1152</v>
      </c>
      <c r="AM133" s="59" t="s">
        <v>1153</v>
      </c>
      <c r="AN133" s="56" t="s">
        <v>1045</v>
      </c>
      <c r="AO133" s="56"/>
      <c r="AP133" s="56"/>
      <c r="AQ133" s="56"/>
      <c r="AT133" s="56" t="str">
        <f t="shared" ca="1" si="44"/>
        <v>Изтекло</v>
      </c>
      <c r="AU133" s="56" t="str">
        <f t="shared" si="45"/>
        <v>Изтекло</v>
      </c>
      <c r="CE133" s="56" t="str">
        <f t="shared" si="46"/>
        <v/>
      </c>
      <c r="CF133" s="59" t="str">
        <f t="shared" si="64"/>
        <v/>
      </c>
      <c r="CG133" s="59" t="e">
        <f>IF(TRIM(MID(SUBSTITUTE($CE133," ",REPT(" ",99)),COLUMN(#REF!)*99-98,99))="","",DATEVALUE(TRIM(MID(SUBSTITUTE($CE133," ",REPT(" ",99)),COLUMN(#REF!)*99-98,99))))</f>
        <v>#REF!</v>
      </c>
      <c r="CH133" s="59" t="str">
        <f t="shared" si="47"/>
        <v/>
      </c>
      <c r="CI133" s="59" t="str">
        <f t="shared" si="48"/>
        <v/>
      </c>
      <c r="CJ133" s="59" t="str">
        <f t="shared" si="49"/>
        <v/>
      </c>
      <c r="CK133" s="59" t="str">
        <f t="shared" si="50"/>
        <v/>
      </c>
      <c r="CL133" s="59" t="str">
        <f t="shared" si="51"/>
        <v/>
      </c>
      <c r="CM133" s="59" t="str">
        <f t="shared" si="52"/>
        <v/>
      </c>
      <c r="CN133" s="59" t="str">
        <f t="shared" si="53"/>
        <v/>
      </c>
      <c r="CO133" s="59" t="str">
        <f t="shared" si="54"/>
        <v/>
      </c>
      <c r="CP133" s="56" t="str">
        <f t="shared" si="55"/>
        <v/>
      </c>
      <c r="CQ133" s="59" t="str">
        <f t="shared" si="65"/>
        <v/>
      </c>
      <c r="CR133" s="59" t="e">
        <f>IF(TRIM(MID(SUBSTITUTE($CP133," ",REPT(" ",99)),COLUMN(#REF!)*99-98,99))="","",DATEVALUE(TRIM(MID(SUBSTITUTE($CP133," ",REPT(" ",99)),COLUMN(#REF!)*99-98,99))))</f>
        <v>#REF!</v>
      </c>
      <c r="CS133" s="59" t="str">
        <f t="shared" si="56"/>
        <v/>
      </c>
      <c r="CT133" s="59" t="str">
        <f t="shared" si="57"/>
        <v/>
      </c>
      <c r="CU133" s="59" t="str">
        <f t="shared" si="58"/>
        <v/>
      </c>
      <c r="CV133" s="59" t="str">
        <f t="shared" si="59"/>
        <v/>
      </c>
      <c r="CW133" s="59" t="str">
        <f t="shared" si="60"/>
        <v/>
      </c>
      <c r="CX133" s="59" t="str">
        <f t="shared" si="61"/>
        <v/>
      </c>
      <c r="CY133" s="59" t="str">
        <f t="shared" si="62"/>
        <v/>
      </c>
      <c r="CZ133" s="59" t="str">
        <f t="shared" si="63"/>
        <v/>
      </c>
    </row>
    <row r="134" spans="1:104" s="9" customFormat="1" ht="60" x14ac:dyDescent="0.25">
      <c r="A134" s="27">
        <v>133</v>
      </c>
      <c r="B134" s="41" t="s">
        <v>501</v>
      </c>
      <c r="C134" s="41" t="s">
        <v>502</v>
      </c>
      <c r="D134" s="42">
        <v>57097</v>
      </c>
      <c r="E134" s="43" t="s">
        <v>1154</v>
      </c>
      <c r="F134" s="44">
        <v>40802</v>
      </c>
      <c r="G134" s="41" t="s">
        <v>1155</v>
      </c>
      <c r="H134" s="41" t="s">
        <v>1156</v>
      </c>
      <c r="I134" s="42" t="s">
        <v>1157</v>
      </c>
      <c r="J134" s="44">
        <v>40820</v>
      </c>
      <c r="K134" s="44">
        <v>42004</v>
      </c>
      <c r="L134" s="41" t="s">
        <v>1059</v>
      </c>
      <c r="M134" s="41" t="s">
        <v>622</v>
      </c>
      <c r="N134" s="41" t="s">
        <v>232</v>
      </c>
      <c r="O134" s="41">
        <v>550000</v>
      </c>
      <c r="P134" s="41">
        <v>940</v>
      </c>
      <c r="Q134" s="44">
        <v>41074</v>
      </c>
      <c r="R134" s="84"/>
      <c r="S134" s="41"/>
      <c r="T134" s="41"/>
      <c r="U134" s="41"/>
      <c r="V134" s="41"/>
      <c r="W134" s="41"/>
      <c r="X134" s="99">
        <v>379.8</v>
      </c>
      <c r="Y134" s="94" t="s">
        <v>1158</v>
      </c>
      <c r="Z134" s="94">
        <v>550000</v>
      </c>
      <c r="AA134" s="41" t="s">
        <v>109</v>
      </c>
      <c r="AB134" s="41">
        <v>35</v>
      </c>
      <c r="AC134" s="41">
        <v>25</v>
      </c>
      <c r="AD134" s="41">
        <v>125</v>
      </c>
      <c r="AE134" s="94"/>
      <c r="AF134" s="41"/>
      <c r="AG134" s="41"/>
      <c r="AH134" s="41">
        <v>15</v>
      </c>
      <c r="AI134" s="41">
        <v>2</v>
      </c>
      <c r="AJ134" s="41">
        <v>0.3</v>
      </c>
      <c r="AK134" s="41" t="s">
        <v>1097</v>
      </c>
      <c r="AL134" s="44" t="s">
        <v>1159</v>
      </c>
      <c r="AM134" s="44" t="s">
        <v>1160</v>
      </c>
      <c r="AN134" s="41" t="s">
        <v>1161</v>
      </c>
      <c r="AO134" s="41"/>
      <c r="AP134" s="41"/>
      <c r="AQ134" s="41"/>
      <c r="AT134" s="41" t="str">
        <f t="shared" ca="1" si="44"/>
        <v>Изтекло</v>
      </c>
      <c r="AU134" s="41" t="str">
        <f t="shared" si="45"/>
        <v>Изтекло</v>
      </c>
      <c r="CE134" s="41" t="str">
        <f t="shared" si="46"/>
        <v>14.06.2012</v>
      </c>
      <c r="CF134" s="44">
        <f t="shared" si="64"/>
        <v>41074</v>
      </c>
      <c r="CG134" s="44" t="e">
        <f>IF(TRIM(MID(SUBSTITUTE($CE134," ",REPT(" ",99)),COLUMN(#REF!)*99-98,99))="","",DATEVALUE(TRIM(MID(SUBSTITUTE($CE134," ",REPT(" ",99)),COLUMN(#REF!)*99-98,99))))</f>
        <v>#REF!</v>
      </c>
      <c r="CH134" s="44" t="str">
        <f t="shared" si="47"/>
        <v/>
      </c>
      <c r="CI134" s="44" t="str">
        <f t="shared" si="48"/>
        <v/>
      </c>
      <c r="CJ134" s="44" t="str">
        <f t="shared" si="49"/>
        <v/>
      </c>
      <c r="CK134" s="44" t="str">
        <f t="shared" si="50"/>
        <v/>
      </c>
      <c r="CL134" s="44" t="str">
        <f t="shared" si="51"/>
        <v/>
      </c>
      <c r="CM134" s="44" t="str">
        <f t="shared" si="52"/>
        <v/>
      </c>
      <c r="CN134" s="44" t="str">
        <f t="shared" si="53"/>
        <v/>
      </c>
      <c r="CO134" s="44" t="str">
        <f t="shared" si="54"/>
        <v/>
      </c>
      <c r="CP134" s="41" t="str">
        <f t="shared" si="55"/>
        <v/>
      </c>
      <c r="CQ134" s="44" t="str">
        <f t="shared" si="65"/>
        <v/>
      </c>
      <c r="CR134" s="44" t="e">
        <f>IF(TRIM(MID(SUBSTITUTE($CP134," ",REPT(" ",99)),COLUMN(#REF!)*99-98,99))="","",DATEVALUE(TRIM(MID(SUBSTITUTE($CP134," ",REPT(" ",99)),COLUMN(#REF!)*99-98,99))))</f>
        <v>#REF!</v>
      </c>
      <c r="CS134" s="44" t="str">
        <f t="shared" si="56"/>
        <v/>
      </c>
      <c r="CT134" s="44" t="str">
        <f t="shared" si="57"/>
        <v/>
      </c>
      <c r="CU134" s="44" t="str">
        <f t="shared" si="58"/>
        <v/>
      </c>
      <c r="CV134" s="44" t="str">
        <f t="shared" si="59"/>
        <v/>
      </c>
      <c r="CW134" s="44" t="str">
        <f t="shared" si="60"/>
        <v/>
      </c>
      <c r="CX134" s="44" t="str">
        <f t="shared" si="61"/>
        <v/>
      </c>
      <c r="CY134" s="44" t="str">
        <f t="shared" si="62"/>
        <v/>
      </c>
      <c r="CZ134" s="44" t="str">
        <f t="shared" si="63"/>
        <v/>
      </c>
    </row>
    <row r="135" spans="1:104" s="8" customFormat="1" x14ac:dyDescent="0.25">
      <c r="A135" s="27">
        <v>134</v>
      </c>
      <c r="B135" s="36" t="s">
        <v>1162</v>
      </c>
      <c r="C135" s="36" t="s">
        <v>1163</v>
      </c>
      <c r="D135" s="37">
        <v>834025872</v>
      </c>
      <c r="E135" s="38" t="s">
        <v>1164</v>
      </c>
      <c r="F135" s="39">
        <v>40816</v>
      </c>
      <c r="G135" s="36" t="s">
        <v>1165</v>
      </c>
      <c r="H135" s="36" t="s">
        <v>973</v>
      </c>
      <c r="I135" s="36">
        <v>58356</v>
      </c>
      <c r="J135" s="39"/>
      <c r="K135" s="39">
        <v>44196</v>
      </c>
      <c r="L135" s="36" t="s">
        <v>1166</v>
      </c>
      <c r="M135" s="36" t="s">
        <v>622</v>
      </c>
      <c r="N135" s="36" t="s">
        <v>373</v>
      </c>
      <c r="O135" s="93">
        <v>1000</v>
      </c>
      <c r="P135" s="36"/>
      <c r="Q135" s="36"/>
      <c r="R135" s="83"/>
      <c r="S135" s="36"/>
      <c r="T135" s="36">
        <v>888</v>
      </c>
      <c r="U135" s="39">
        <v>40928</v>
      </c>
      <c r="V135" s="36"/>
      <c r="W135" s="36"/>
      <c r="X135" s="93">
        <v>0.504</v>
      </c>
      <c r="Y135" s="93">
        <v>2.5</v>
      </c>
      <c r="Z135" s="93">
        <v>1000</v>
      </c>
      <c r="AA135" s="36" t="s">
        <v>109</v>
      </c>
      <c r="AB135" s="36">
        <v>35</v>
      </c>
      <c r="AC135" s="36">
        <v>15</v>
      </c>
      <c r="AD135" s="36">
        <v>70</v>
      </c>
      <c r="AE135" s="93"/>
      <c r="AF135" s="36"/>
      <c r="AG135" s="36"/>
      <c r="AH135" s="36"/>
      <c r="AI135" s="36"/>
      <c r="AJ135" s="36">
        <v>0.3</v>
      </c>
      <c r="AK135" s="36"/>
      <c r="AL135" s="39" t="s">
        <v>1167</v>
      </c>
      <c r="AM135" s="39" t="s">
        <v>1168</v>
      </c>
      <c r="AN135" s="36" t="s">
        <v>1045</v>
      </c>
      <c r="AO135" s="36"/>
      <c r="AP135" s="36"/>
      <c r="AQ135" s="36"/>
      <c r="AT135" s="36" t="str">
        <f t="shared" ca="1" si="44"/>
        <v>Прекратено</v>
      </c>
      <c r="AU135" s="36" t="str">
        <f t="shared" si="45"/>
        <v>Прекратено</v>
      </c>
      <c r="CE135" s="36" t="str">
        <f t="shared" si="46"/>
        <v/>
      </c>
      <c r="CF135" s="39" t="str">
        <f t="shared" si="64"/>
        <v/>
      </c>
      <c r="CG135" s="39" t="e">
        <f>IF(TRIM(MID(SUBSTITUTE($CE135," ",REPT(" ",99)),COLUMN(#REF!)*99-98,99))="","",DATEVALUE(TRIM(MID(SUBSTITUTE($CE135," ",REPT(" ",99)),COLUMN(#REF!)*99-98,99))))</f>
        <v>#REF!</v>
      </c>
      <c r="CH135" s="39" t="str">
        <f t="shared" si="47"/>
        <v/>
      </c>
      <c r="CI135" s="39" t="str">
        <f t="shared" si="48"/>
        <v/>
      </c>
      <c r="CJ135" s="39" t="str">
        <f t="shared" si="49"/>
        <v/>
      </c>
      <c r="CK135" s="39" t="str">
        <f t="shared" si="50"/>
        <v/>
      </c>
      <c r="CL135" s="39" t="str">
        <f t="shared" si="51"/>
        <v/>
      </c>
      <c r="CM135" s="39" t="str">
        <f t="shared" si="52"/>
        <v/>
      </c>
      <c r="CN135" s="39" t="str">
        <f t="shared" si="53"/>
        <v/>
      </c>
      <c r="CO135" s="39" t="str">
        <f t="shared" si="54"/>
        <v/>
      </c>
      <c r="CP135" s="36" t="str">
        <f t="shared" si="55"/>
        <v/>
      </c>
      <c r="CQ135" s="39" t="str">
        <f t="shared" si="65"/>
        <v/>
      </c>
      <c r="CR135" s="39" t="e">
        <f>IF(TRIM(MID(SUBSTITUTE($CP135," ",REPT(" ",99)),COLUMN(#REF!)*99-98,99))="","",DATEVALUE(TRIM(MID(SUBSTITUTE($CP135," ",REPT(" ",99)),COLUMN(#REF!)*99-98,99))))</f>
        <v>#REF!</v>
      </c>
      <c r="CS135" s="39" t="str">
        <f t="shared" si="56"/>
        <v/>
      </c>
      <c r="CT135" s="39" t="str">
        <f t="shared" si="57"/>
        <v/>
      </c>
      <c r="CU135" s="39" t="str">
        <f t="shared" si="58"/>
        <v/>
      </c>
      <c r="CV135" s="39" t="str">
        <f t="shared" si="59"/>
        <v/>
      </c>
      <c r="CW135" s="39" t="str">
        <f t="shared" si="60"/>
        <v/>
      </c>
      <c r="CX135" s="39" t="str">
        <f t="shared" si="61"/>
        <v/>
      </c>
      <c r="CY135" s="39" t="str">
        <f t="shared" si="62"/>
        <v/>
      </c>
      <c r="CZ135" s="39" t="str">
        <f t="shared" si="63"/>
        <v/>
      </c>
    </row>
    <row r="136" spans="1:104" s="208" customFormat="1" x14ac:dyDescent="0.25">
      <c r="A136" s="201">
        <v>135</v>
      </c>
      <c r="B136" s="201" t="s">
        <v>1169</v>
      </c>
      <c r="C136" s="209" t="s">
        <v>125</v>
      </c>
      <c r="D136" s="210">
        <v>90147</v>
      </c>
      <c r="E136" s="203" t="s">
        <v>1170</v>
      </c>
      <c r="F136" s="204">
        <v>40822</v>
      </c>
      <c r="G136" s="209" t="s">
        <v>1171</v>
      </c>
      <c r="H136" s="209" t="s">
        <v>1143</v>
      </c>
      <c r="I136" s="209">
        <v>30497</v>
      </c>
      <c r="J136" s="204">
        <v>40841</v>
      </c>
      <c r="K136" s="204">
        <v>44196</v>
      </c>
      <c r="L136" s="201" t="s">
        <v>128</v>
      </c>
      <c r="M136" s="201" t="s">
        <v>338</v>
      </c>
      <c r="N136" s="209" t="s">
        <v>130</v>
      </c>
      <c r="O136" s="212">
        <v>6570</v>
      </c>
      <c r="P136" s="201"/>
      <c r="Q136" s="201"/>
      <c r="R136" s="205"/>
      <c r="S136" s="201"/>
      <c r="T136" s="201"/>
      <c r="U136" s="201"/>
      <c r="V136" s="201"/>
      <c r="W136" s="201"/>
      <c r="X136" s="212">
        <v>0.75</v>
      </c>
      <c r="Y136" s="206">
        <v>18</v>
      </c>
      <c r="Z136" s="206">
        <v>6570</v>
      </c>
      <c r="AA136" s="201" t="s">
        <v>109</v>
      </c>
      <c r="AB136" s="201">
        <v>35</v>
      </c>
      <c r="AC136" s="201">
        <v>25</v>
      </c>
      <c r="AD136" s="201">
        <v>125</v>
      </c>
      <c r="AE136" s="206"/>
      <c r="AF136" s="201"/>
      <c r="AG136" s="201"/>
      <c r="AH136" s="201"/>
      <c r="AI136" s="201"/>
      <c r="AJ136" s="201"/>
      <c r="AK136" s="201"/>
      <c r="AL136" s="207" t="s">
        <v>1172</v>
      </c>
      <c r="AM136" s="207" t="s">
        <v>1173</v>
      </c>
      <c r="AN136" s="201" t="s">
        <v>1045</v>
      </c>
      <c r="AO136" s="201"/>
      <c r="AP136" s="201"/>
      <c r="AQ136" s="201"/>
      <c r="AT136" s="201" t="str">
        <f t="shared" ca="1" si="44"/>
        <v>Изтекло</v>
      </c>
      <c r="AU136" s="201" t="str">
        <f t="shared" si="45"/>
        <v>Действащо</v>
      </c>
      <c r="CE136" s="201" t="str">
        <f t="shared" si="46"/>
        <v/>
      </c>
      <c r="CF136" s="204" t="str">
        <f t="shared" si="64"/>
        <v/>
      </c>
      <c r="CG136" s="204" t="e">
        <f>IF(TRIM(MID(SUBSTITUTE($CE136," ",REPT(" ",99)),COLUMN(#REF!)*99-98,99))="","",DATEVALUE(TRIM(MID(SUBSTITUTE($CE136," ",REPT(" ",99)),COLUMN(#REF!)*99-98,99))))</f>
        <v>#REF!</v>
      </c>
      <c r="CH136" s="204" t="str">
        <f t="shared" si="47"/>
        <v/>
      </c>
      <c r="CI136" s="204" t="str">
        <f t="shared" si="48"/>
        <v/>
      </c>
      <c r="CJ136" s="204" t="str">
        <f t="shared" si="49"/>
        <v/>
      </c>
      <c r="CK136" s="204" t="str">
        <f t="shared" si="50"/>
        <v/>
      </c>
      <c r="CL136" s="204" t="str">
        <f t="shared" si="51"/>
        <v/>
      </c>
      <c r="CM136" s="204" t="str">
        <f t="shared" si="52"/>
        <v/>
      </c>
      <c r="CN136" s="204" t="str">
        <f t="shared" si="53"/>
        <v/>
      </c>
      <c r="CO136" s="204" t="str">
        <f t="shared" si="54"/>
        <v/>
      </c>
      <c r="CP136" s="201" t="str">
        <f t="shared" si="55"/>
        <v/>
      </c>
      <c r="CQ136" s="204" t="str">
        <f t="shared" si="65"/>
        <v/>
      </c>
      <c r="CR136" s="204" t="e">
        <f>IF(TRIM(MID(SUBSTITUTE($CP136," ",REPT(" ",99)),COLUMN(#REF!)*99-98,99))="","",DATEVALUE(TRIM(MID(SUBSTITUTE($CP136," ",REPT(" ",99)),COLUMN(#REF!)*99-98,99))))</f>
        <v>#REF!</v>
      </c>
      <c r="CS136" s="204" t="str">
        <f t="shared" si="56"/>
        <v/>
      </c>
      <c r="CT136" s="204" t="str">
        <f t="shared" si="57"/>
        <v/>
      </c>
      <c r="CU136" s="204" t="str">
        <f t="shared" si="58"/>
        <v/>
      </c>
      <c r="CV136" s="204" t="str">
        <f t="shared" si="59"/>
        <v/>
      </c>
      <c r="CW136" s="204" t="str">
        <f t="shared" si="60"/>
        <v/>
      </c>
      <c r="CX136" s="204" t="str">
        <f t="shared" si="61"/>
        <v/>
      </c>
      <c r="CY136" s="204" t="str">
        <f t="shared" si="62"/>
        <v/>
      </c>
      <c r="CZ136" s="204" t="str">
        <f t="shared" si="63"/>
        <v/>
      </c>
    </row>
    <row r="137" spans="1:104" s="6" customFormat="1" ht="45" x14ac:dyDescent="0.25">
      <c r="A137" s="27">
        <v>136</v>
      </c>
      <c r="B137" s="27" t="s">
        <v>1174</v>
      </c>
      <c r="C137" s="27" t="s">
        <v>1175</v>
      </c>
      <c r="D137" s="28">
        <v>131071587</v>
      </c>
      <c r="E137" s="29" t="s">
        <v>1176</v>
      </c>
      <c r="F137" s="30">
        <v>40841</v>
      </c>
      <c r="G137" s="27" t="s">
        <v>1177</v>
      </c>
      <c r="H137" s="27" t="s">
        <v>1178</v>
      </c>
      <c r="I137" s="27">
        <v>32278</v>
      </c>
      <c r="J137" s="30">
        <v>40862</v>
      </c>
      <c r="K137" s="27" t="s">
        <v>818</v>
      </c>
      <c r="L137" s="27" t="s">
        <v>128</v>
      </c>
      <c r="M137" s="27" t="s">
        <v>622</v>
      </c>
      <c r="N137" s="49" t="s">
        <v>130</v>
      </c>
      <c r="O137" s="27">
        <v>2920</v>
      </c>
      <c r="P137" s="27"/>
      <c r="Q137" s="27"/>
      <c r="R137" s="1"/>
      <c r="S137" s="27"/>
      <c r="T137" s="27"/>
      <c r="U137" s="27"/>
      <c r="V137" s="27"/>
      <c r="W137" s="27"/>
      <c r="X137" s="119">
        <v>1.1519999999999999</v>
      </c>
      <c r="Y137" s="75">
        <v>8</v>
      </c>
      <c r="Z137" s="75">
        <v>2920</v>
      </c>
      <c r="AA137" s="27" t="s">
        <v>109</v>
      </c>
      <c r="AB137" s="27">
        <v>35</v>
      </c>
      <c r="AC137" s="27">
        <v>15</v>
      </c>
      <c r="AD137" s="27">
        <v>70</v>
      </c>
      <c r="AE137" s="75"/>
      <c r="AF137" s="27"/>
      <c r="AG137" s="27"/>
      <c r="AH137" s="27"/>
      <c r="AI137" s="27">
        <v>2</v>
      </c>
      <c r="AJ137" s="27">
        <v>0.3</v>
      </c>
      <c r="AK137" s="27"/>
      <c r="AL137" s="5" t="s">
        <v>1179</v>
      </c>
      <c r="AM137" s="5" t="s">
        <v>1180</v>
      </c>
      <c r="AN137" s="27" t="s">
        <v>1034</v>
      </c>
      <c r="AO137" s="27"/>
      <c r="AP137" s="27"/>
      <c r="AQ137" s="27"/>
      <c r="AT137" s="27" t="str">
        <f t="shared" ca="1" si="44"/>
        <v>Действащо</v>
      </c>
      <c r="AU137" s="27" t="str">
        <f t="shared" si="45"/>
        <v>Действащо</v>
      </c>
      <c r="CE137" s="27" t="str">
        <f t="shared" si="46"/>
        <v/>
      </c>
      <c r="CF137" s="30" t="str">
        <f t="shared" si="64"/>
        <v/>
      </c>
      <c r="CG137" s="30" t="e">
        <f>IF(TRIM(MID(SUBSTITUTE($CE137," ",REPT(" ",99)),COLUMN(#REF!)*99-98,99))="","",DATEVALUE(TRIM(MID(SUBSTITUTE($CE137," ",REPT(" ",99)),COLUMN(#REF!)*99-98,99))))</f>
        <v>#REF!</v>
      </c>
      <c r="CH137" s="30" t="str">
        <f t="shared" si="47"/>
        <v/>
      </c>
      <c r="CI137" s="30" t="str">
        <f t="shared" si="48"/>
        <v/>
      </c>
      <c r="CJ137" s="30" t="str">
        <f t="shared" si="49"/>
        <v/>
      </c>
      <c r="CK137" s="30" t="str">
        <f t="shared" si="50"/>
        <v/>
      </c>
      <c r="CL137" s="30" t="str">
        <f t="shared" si="51"/>
        <v/>
      </c>
      <c r="CM137" s="30" t="str">
        <f t="shared" si="52"/>
        <v/>
      </c>
      <c r="CN137" s="30" t="str">
        <f t="shared" si="53"/>
        <v/>
      </c>
      <c r="CO137" s="30" t="str">
        <f t="shared" si="54"/>
        <v/>
      </c>
      <c r="CP137" s="27" t="str">
        <f t="shared" si="55"/>
        <v/>
      </c>
      <c r="CQ137" s="30" t="str">
        <f t="shared" si="65"/>
        <v/>
      </c>
      <c r="CR137" s="30" t="e">
        <f>IF(TRIM(MID(SUBSTITUTE($CP137," ",REPT(" ",99)),COLUMN(#REF!)*99-98,99))="","",DATEVALUE(TRIM(MID(SUBSTITUTE($CP137," ",REPT(" ",99)),COLUMN(#REF!)*99-98,99))))</f>
        <v>#REF!</v>
      </c>
      <c r="CS137" s="30" t="str">
        <f t="shared" si="56"/>
        <v/>
      </c>
      <c r="CT137" s="30" t="str">
        <f t="shared" si="57"/>
        <v/>
      </c>
      <c r="CU137" s="30" t="str">
        <f t="shared" si="58"/>
        <v/>
      </c>
      <c r="CV137" s="30" t="str">
        <f t="shared" si="59"/>
        <v/>
      </c>
      <c r="CW137" s="30" t="str">
        <f t="shared" si="60"/>
        <v/>
      </c>
      <c r="CX137" s="30" t="str">
        <f t="shared" si="61"/>
        <v/>
      </c>
      <c r="CY137" s="30" t="str">
        <f t="shared" si="62"/>
        <v/>
      </c>
      <c r="CZ137" s="30" t="str">
        <f t="shared" si="63"/>
        <v/>
      </c>
    </row>
    <row r="138" spans="1:104" s="6" customFormat="1" ht="30" x14ac:dyDescent="0.25">
      <c r="A138" s="27">
        <v>137</v>
      </c>
      <c r="B138" s="27" t="s">
        <v>1181</v>
      </c>
      <c r="C138" s="27" t="s">
        <v>250</v>
      </c>
      <c r="D138" s="28">
        <v>131233797</v>
      </c>
      <c r="E138" s="29" t="s">
        <v>1182</v>
      </c>
      <c r="F138" s="30">
        <v>40920</v>
      </c>
      <c r="G138" s="27"/>
      <c r="H138" s="27" t="s">
        <v>1183</v>
      </c>
      <c r="I138" s="27">
        <v>20050</v>
      </c>
      <c r="J138" s="30">
        <v>40940</v>
      </c>
      <c r="K138" s="76">
        <v>48029</v>
      </c>
      <c r="L138" s="27" t="s">
        <v>1184</v>
      </c>
      <c r="M138" s="27" t="s">
        <v>2269</v>
      </c>
      <c r="N138" s="27" t="s">
        <v>142</v>
      </c>
      <c r="O138" s="27">
        <v>15600</v>
      </c>
      <c r="P138" s="295">
        <v>3</v>
      </c>
      <c r="Q138" s="30">
        <v>43839</v>
      </c>
      <c r="R138" s="295" t="s">
        <v>2251</v>
      </c>
      <c r="S138" s="30" t="s">
        <v>2252</v>
      </c>
      <c r="T138" s="27"/>
      <c r="U138" s="27"/>
      <c r="V138" s="27"/>
      <c r="W138" s="27"/>
      <c r="X138" s="119">
        <v>3.06</v>
      </c>
      <c r="Y138" s="75">
        <v>43</v>
      </c>
      <c r="Z138" s="75">
        <v>15600</v>
      </c>
      <c r="AA138" s="28" t="s">
        <v>85</v>
      </c>
      <c r="AB138" s="27">
        <v>50</v>
      </c>
      <c r="AC138" s="27">
        <v>50</v>
      </c>
      <c r="AD138" s="27">
        <v>250</v>
      </c>
      <c r="AE138" s="75"/>
      <c r="AF138" s="27"/>
      <c r="AG138" s="27"/>
      <c r="AH138" s="27">
        <v>10</v>
      </c>
      <c r="AI138" s="27"/>
      <c r="AJ138" s="27"/>
      <c r="AK138" s="27" t="s">
        <v>1080</v>
      </c>
      <c r="AL138" s="5" t="s">
        <v>1185</v>
      </c>
      <c r="AM138" s="5" t="s">
        <v>1186</v>
      </c>
      <c r="AN138" s="27" t="s">
        <v>1045</v>
      </c>
      <c r="AO138" s="27"/>
      <c r="AP138" s="27"/>
      <c r="AQ138" s="27"/>
      <c r="AT138" s="27" t="str">
        <f t="shared" ca="1" si="44"/>
        <v>Действащо</v>
      </c>
      <c r="AU138" s="27" t="str">
        <f t="shared" si="45"/>
        <v>Действащо</v>
      </c>
      <c r="CE138" s="27" t="str">
        <f t="shared" si="46"/>
        <v>09.01.2020</v>
      </c>
      <c r="CF138" s="30">
        <f t="shared" si="64"/>
        <v>43839</v>
      </c>
      <c r="CG138" s="30" t="e">
        <f>IF(TRIM(MID(SUBSTITUTE($CE138," ",REPT(" ",99)),COLUMN(#REF!)*99-98,99))="","",DATEVALUE(TRIM(MID(SUBSTITUTE($CE138," ",REPT(" ",99)),COLUMN(#REF!)*99-98,99))))</f>
        <v>#REF!</v>
      </c>
      <c r="CH138" s="30" t="str">
        <f t="shared" si="47"/>
        <v/>
      </c>
      <c r="CI138" s="30" t="str">
        <f t="shared" si="48"/>
        <v/>
      </c>
      <c r="CJ138" s="30" t="str">
        <f t="shared" si="49"/>
        <v/>
      </c>
      <c r="CK138" s="30" t="str">
        <f t="shared" si="50"/>
        <v/>
      </c>
      <c r="CL138" s="30" t="str">
        <f t="shared" si="51"/>
        <v/>
      </c>
      <c r="CM138" s="30" t="str">
        <f t="shared" si="52"/>
        <v/>
      </c>
      <c r="CN138" s="30" t="str">
        <f t="shared" si="53"/>
        <v/>
      </c>
      <c r="CO138" s="30" t="str">
        <f t="shared" si="54"/>
        <v/>
      </c>
      <c r="CP138" s="27" t="str">
        <f t="shared" si="55"/>
        <v>9.1.2020 7.7.2024</v>
      </c>
      <c r="CQ138" s="30">
        <f t="shared" si="65"/>
        <v>43839</v>
      </c>
      <c r="CR138" s="30" t="e">
        <f>IF(TRIM(MID(SUBSTITUTE($CP138," ",REPT(" ",99)),COLUMN(#REF!)*99-98,99))="","",DATEVALUE(TRIM(MID(SUBSTITUTE($CP138," ",REPT(" ",99)),COLUMN(#REF!)*99-98,99))))</f>
        <v>#REF!</v>
      </c>
      <c r="CS138" s="30">
        <f t="shared" si="56"/>
        <v>45480</v>
      </c>
      <c r="CT138" s="30" t="str">
        <f t="shared" si="57"/>
        <v/>
      </c>
      <c r="CU138" s="30" t="str">
        <f t="shared" si="58"/>
        <v/>
      </c>
      <c r="CV138" s="30" t="str">
        <f t="shared" si="59"/>
        <v/>
      </c>
      <c r="CW138" s="30" t="str">
        <f t="shared" si="60"/>
        <v/>
      </c>
      <c r="CX138" s="30" t="str">
        <f t="shared" si="61"/>
        <v/>
      </c>
      <c r="CY138" s="30" t="str">
        <f t="shared" si="62"/>
        <v/>
      </c>
      <c r="CZ138" s="30" t="str">
        <f t="shared" si="63"/>
        <v/>
      </c>
    </row>
    <row r="139" spans="1:104" s="6" customFormat="1" x14ac:dyDescent="0.25">
      <c r="A139" s="27">
        <v>138</v>
      </c>
      <c r="B139" s="49" t="s">
        <v>1187</v>
      </c>
      <c r="C139" s="49" t="s">
        <v>1188</v>
      </c>
      <c r="D139" s="50">
        <v>201795176</v>
      </c>
      <c r="E139" s="29" t="s">
        <v>1189</v>
      </c>
      <c r="F139" s="30">
        <v>40928</v>
      </c>
      <c r="G139" s="49" t="s">
        <v>1165</v>
      </c>
      <c r="H139" s="49" t="s">
        <v>973</v>
      </c>
      <c r="I139" s="49">
        <v>58356</v>
      </c>
      <c r="J139" s="30">
        <v>40954</v>
      </c>
      <c r="K139" s="76">
        <v>46443</v>
      </c>
      <c r="L139" s="127" t="s">
        <v>1190</v>
      </c>
      <c r="M139" s="49" t="s">
        <v>622</v>
      </c>
      <c r="N139" s="49" t="s">
        <v>373</v>
      </c>
      <c r="O139" s="49">
        <v>1000</v>
      </c>
      <c r="P139" s="27"/>
      <c r="Q139" s="27"/>
      <c r="R139" s="1"/>
      <c r="S139" s="27">
        <v>31</v>
      </c>
      <c r="T139" s="30">
        <v>44250</v>
      </c>
      <c r="U139" s="27"/>
      <c r="V139" s="27"/>
      <c r="W139" s="27"/>
      <c r="X139" s="119">
        <v>0.504</v>
      </c>
      <c r="Y139" s="75">
        <v>2.5</v>
      </c>
      <c r="Z139" s="75">
        <v>1000</v>
      </c>
      <c r="AA139" s="27"/>
      <c r="AB139" s="27">
        <v>35</v>
      </c>
      <c r="AC139" s="27">
        <v>15</v>
      </c>
      <c r="AD139" s="27">
        <v>70</v>
      </c>
      <c r="AE139" s="75"/>
      <c r="AF139" s="27"/>
      <c r="AG139" s="27"/>
      <c r="AH139" s="27"/>
      <c r="AI139" s="27"/>
      <c r="AJ139" s="27"/>
      <c r="AK139" s="27"/>
      <c r="AL139" s="30" t="s">
        <v>1191</v>
      </c>
      <c r="AM139" s="30" t="s">
        <v>1192</v>
      </c>
      <c r="AN139" s="27" t="s">
        <v>1045</v>
      </c>
      <c r="AO139" s="27"/>
      <c r="AP139" s="27"/>
      <c r="AQ139" s="27"/>
      <c r="AT139" s="27" t="str">
        <f t="shared" ca="1" si="44"/>
        <v>Действащо</v>
      </c>
      <c r="AU139" s="27" t="str">
        <f t="shared" si="45"/>
        <v>Действащо</v>
      </c>
      <c r="CE139" s="27" t="str">
        <f t="shared" si="46"/>
        <v/>
      </c>
      <c r="CF139" s="30" t="str">
        <f t="shared" si="64"/>
        <v/>
      </c>
      <c r="CG139" s="30" t="e">
        <f>IF(TRIM(MID(SUBSTITUTE($CE139," ",REPT(" ",99)),COLUMN(#REF!)*99-98,99))="","",DATEVALUE(TRIM(MID(SUBSTITUTE($CE139," ",REPT(" ",99)),COLUMN(#REF!)*99-98,99))))</f>
        <v>#REF!</v>
      </c>
      <c r="CH139" s="30" t="str">
        <f t="shared" si="47"/>
        <v/>
      </c>
      <c r="CI139" s="30" t="str">
        <f t="shared" si="48"/>
        <v/>
      </c>
      <c r="CJ139" s="30" t="str">
        <f t="shared" si="49"/>
        <v/>
      </c>
      <c r="CK139" s="30" t="str">
        <f t="shared" si="50"/>
        <v/>
      </c>
      <c r="CL139" s="30" t="str">
        <f t="shared" si="51"/>
        <v/>
      </c>
      <c r="CM139" s="30" t="str">
        <f t="shared" si="52"/>
        <v/>
      </c>
      <c r="CN139" s="30" t="str">
        <f t="shared" si="53"/>
        <v/>
      </c>
      <c r="CO139" s="30" t="str">
        <f t="shared" si="54"/>
        <v/>
      </c>
      <c r="CP139" s="27" t="str">
        <f t="shared" si="55"/>
        <v>31.01.1900</v>
      </c>
      <c r="CQ139" s="30">
        <f t="shared" si="65"/>
        <v>31</v>
      </c>
      <c r="CR139" s="30" t="e">
        <f>IF(TRIM(MID(SUBSTITUTE($CP139," ",REPT(" ",99)),COLUMN(#REF!)*99-98,99))="","",DATEVALUE(TRIM(MID(SUBSTITUTE($CP139," ",REPT(" ",99)),COLUMN(#REF!)*99-98,99))))</f>
        <v>#REF!</v>
      </c>
      <c r="CS139" s="30" t="str">
        <f t="shared" si="56"/>
        <v/>
      </c>
      <c r="CT139" s="30" t="str">
        <f t="shared" si="57"/>
        <v/>
      </c>
      <c r="CU139" s="30" t="str">
        <f t="shared" si="58"/>
        <v/>
      </c>
      <c r="CV139" s="30" t="str">
        <f t="shared" si="59"/>
        <v/>
      </c>
      <c r="CW139" s="30" t="str">
        <f t="shared" si="60"/>
        <v/>
      </c>
      <c r="CX139" s="30" t="str">
        <f t="shared" si="61"/>
        <v/>
      </c>
      <c r="CY139" s="30" t="str">
        <f t="shared" si="62"/>
        <v/>
      </c>
      <c r="CZ139" s="30" t="str">
        <f t="shared" si="63"/>
        <v/>
      </c>
    </row>
    <row r="140" spans="1:104" s="10" customFormat="1" ht="195" x14ac:dyDescent="0.25">
      <c r="A140" s="27">
        <v>139</v>
      </c>
      <c r="B140" s="52" t="s">
        <v>1187</v>
      </c>
      <c r="C140" s="52" t="s">
        <v>1188</v>
      </c>
      <c r="D140" s="53">
        <v>201795176</v>
      </c>
      <c r="E140" s="54" t="s">
        <v>1189</v>
      </c>
      <c r="F140" s="55">
        <v>40928</v>
      </c>
      <c r="G140" s="52" t="s">
        <v>1165</v>
      </c>
      <c r="H140" s="52" t="s">
        <v>973</v>
      </c>
      <c r="I140" s="52">
        <v>58356</v>
      </c>
      <c r="J140" s="55">
        <v>40954</v>
      </c>
      <c r="K140" s="77">
        <v>46443</v>
      </c>
      <c r="L140" s="128" t="s">
        <v>1190</v>
      </c>
      <c r="M140" s="52" t="s">
        <v>622</v>
      </c>
      <c r="N140" s="52" t="s">
        <v>373</v>
      </c>
      <c r="O140" s="52">
        <v>1000</v>
      </c>
      <c r="P140" s="52"/>
      <c r="Q140" s="52"/>
      <c r="R140" s="85"/>
      <c r="S140" s="52">
        <v>31</v>
      </c>
      <c r="T140" s="55">
        <v>44250</v>
      </c>
      <c r="U140" s="52"/>
      <c r="V140" s="52"/>
      <c r="W140" s="52"/>
      <c r="X140" s="95"/>
      <c r="Y140" s="95"/>
      <c r="Z140" s="95"/>
      <c r="AA140" s="52"/>
      <c r="AB140" s="52">
        <v>35</v>
      </c>
      <c r="AC140" s="52"/>
      <c r="AD140" s="52"/>
      <c r="AE140" s="95"/>
      <c r="AF140" s="52"/>
      <c r="AG140" s="52"/>
      <c r="AH140" s="52"/>
      <c r="AI140" s="52"/>
      <c r="AJ140" s="52">
        <v>0.3</v>
      </c>
      <c r="AK140" s="52"/>
      <c r="AL140" s="55" t="s">
        <v>1193</v>
      </c>
      <c r="AM140" s="55" t="s">
        <v>1194</v>
      </c>
      <c r="AN140" s="52" t="s">
        <v>1045</v>
      </c>
      <c r="AO140" s="52" t="s">
        <v>89</v>
      </c>
      <c r="AP140" s="52" t="s">
        <v>90</v>
      </c>
      <c r="AQ140" s="52" t="s">
        <v>91</v>
      </c>
      <c r="AT140" s="52" t="str">
        <f t="shared" ca="1" si="44"/>
        <v>Действащо</v>
      </c>
      <c r="AU140" s="52" t="str">
        <f t="shared" si="45"/>
        <v>Действащо</v>
      </c>
      <c r="CE140" s="52" t="str">
        <f t="shared" si="46"/>
        <v/>
      </c>
      <c r="CF140" s="55" t="str">
        <f t="shared" si="64"/>
        <v/>
      </c>
      <c r="CG140" s="55" t="e">
        <f>IF(TRIM(MID(SUBSTITUTE($CE140," ",REPT(" ",99)),COLUMN(#REF!)*99-98,99))="","",DATEVALUE(TRIM(MID(SUBSTITUTE($CE140," ",REPT(" ",99)),COLUMN(#REF!)*99-98,99))))</f>
        <v>#REF!</v>
      </c>
      <c r="CH140" s="55" t="str">
        <f t="shared" si="47"/>
        <v/>
      </c>
      <c r="CI140" s="55" t="str">
        <f t="shared" si="48"/>
        <v/>
      </c>
      <c r="CJ140" s="55" t="str">
        <f t="shared" si="49"/>
        <v/>
      </c>
      <c r="CK140" s="55" t="str">
        <f t="shared" si="50"/>
        <v/>
      </c>
      <c r="CL140" s="55" t="str">
        <f t="shared" si="51"/>
        <v/>
      </c>
      <c r="CM140" s="55" t="str">
        <f t="shared" si="52"/>
        <v/>
      </c>
      <c r="CN140" s="55" t="str">
        <f t="shared" si="53"/>
        <v/>
      </c>
      <c r="CO140" s="55" t="str">
        <f t="shared" si="54"/>
        <v/>
      </c>
      <c r="CP140" s="52" t="str">
        <f t="shared" si="55"/>
        <v>31.01.1900</v>
      </c>
      <c r="CQ140" s="55">
        <f t="shared" si="65"/>
        <v>31</v>
      </c>
      <c r="CR140" s="55" t="e">
        <f>IF(TRIM(MID(SUBSTITUTE($CP140," ",REPT(" ",99)),COLUMN(#REF!)*99-98,99))="","",DATEVALUE(TRIM(MID(SUBSTITUTE($CP140," ",REPT(" ",99)),COLUMN(#REF!)*99-98,99))))</f>
        <v>#REF!</v>
      </c>
      <c r="CS140" s="55" t="str">
        <f t="shared" si="56"/>
        <v/>
      </c>
      <c r="CT140" s="55" t="str">
        <f t="shared" si="57"/>
        <v/>
      </c>
      <c r="CU140" s="55" t="str">
        <f t="shared" si="58"/>
        <v/>
      </c>
      <c r="CV140" s="55" t="str">
        <f t="shared" si="59"/>
        <v/>
      </c>
      <c r="CW140" s="55" t="str">
        <f t="shared" si="60"/>
        <v/>
      </c>
      <c r="CX140" s="55" t="str">
        <f t="shared" si="61"/>
        <v/>
      </c>
      <c r="CY140" s="55" t="str">
        <f t="shared" si="62"/>
        <v/>
      </c>
      <c r="CZ140" s="55" t="str">
        <f t="shared" si="63"/>
        <v/>
      </c>
    </row>
    <row r="141" spans="1:104" s="6" customFormat="1" ht="195" x14ac:dyDescent="0.25">
      <c r="A141" s="27">
        <v>140</v>
      </c>
      <c r="B141" s="49" t="s">
        <v>2291</v>
      </c>
      <c r="C141" s="49" t="s">
        <v>684</v>
      </c>
      <c r="D141" s="50">
        <v>931511</v>
      </c>
      <c r="E141" s="51" t="s">
        <v>1195</v>
      </c>
      <c r="F141" s="5">
        <v>40934</v>
      </c>
      <c r="G141" s="49" t="s">
        <v>1196</v>
      </c>
      <c r="H141" s="49" t="s">
        <v>684</v>
      </c>
      <c r="I141" s="49">
        <v>36590</v>
      </c>
      <c r="J141" s="5">
        <v>40953</v>
      </c>
      <c r="K141" s="5">
        <v>46569</v>
      </c>
      <c r="L141" s="49" t="s">
        <v>937</v>
      </c>
      <c r="M141" s="49" t="s">
        <v>1197</v>
      </c>
      <c r="N141" s="49" t="s">
        <v>130</v>
      </c>
      <c r="O141" s="49">
        <v>362080</v>
      </c>
      <c r="P141" s="27" t="s">
        <v>1198</v>
      </c>
      <c r="Q141" s="30" t="s">
        <v>1199</v>
      </c>
      <c r="R141" s="1">
        <v>115</v>
      </c>
      <c r="S141" s="30">
        <v>44383</v>
      </c>
      <c r="T141" s="27"/>
      <c r="U141" s="27"/>
      <c r="V141" s="27"/>
      <c r="W141" s="27"/>
      <c r="X141" s="119">
        <v>110.44799999999999</v>
      </c>
      <c r="Y141" s="75">
        <v>992</v>
      </c>
      <c r="Z141" s="75">
        <v>362080</v>
      </c>
      <c r="AA141" s="27" t="s">
        <v>109</v>
      </c>
      <c r="AB141" s="27">
        <v>60</v>
      </c>
      <c r="AC141" s="27">
        <v>25</v>
      </c>
      <c r="AD141" s="27">
        <v>125</v>
      </c>
      <c r="AE141" s="75"/>
      <c r="AF141" s="27"/>
      <c r="AG141" s="27"/>
      <c r="AH141" s="27">
        <v>15</v>
      </c>
      <c r="AI141" s="27">
        <v>2</v>
      </c>
      <c r="AJ141" s="27"/>
      <c r="AK141" s="27" t="s">
        <v>1087</v>
      </c>
      <c r="AL141" s="5" t="s">
        <v>1200</v>
      </c>
      <c r="AM141" s="5" t="s">
        <v>1201</v>
      </c>
      <c r="AN141" s="30">
        <v>42369</v>
      </c>
      <c r="AO141" s="30" t="s">
        <v>89</v>
      </c>
      <c r="AP141" s="30" t="s">
        <v>90</v>
      </c>
      <c r="AQ141" s="27" t="s">
        <v>145</v>
      </c>
      <c r="AT141" s="27" t="str">
        <f t="shared" ca="1" si="44"/>
        <v>Действащо</v>
      </c>
      <c r="AU141" s="27" t="str">
        <f t="shared" si="45"/>
        <v>Действащо</v>
      </c>
      <c r="CE141" s="27" t="str">
        <f t="shared" si="46"/>
        <v>26.6.2014 6.7.2021</v>
      </c>
      <c r="CF141" s="30">
        <f t="shared" si="64"/>
        <v>41816</v>
      </c>
      <c r="CG141" s="30" t="e">
        <f>IF(TRIM(MID(SUBSTITUTE($CE141," ",REPT(" ",99)),COLUMN(#REF!)*99-98,99))="","",DATEVALUE(TRIM(MID(SUBSTITUTE($CE141," ",REPT(" ",99)),COLUMN(#REF!)*99-98,99))))</f>
        <v>#REF!</v>
      </c>
      <c r="CH141" s="30">
        <f t="shared" si="47"/>
        <v>44383</v>
      </c>
      <c r="CI141" s="30" t="str">
        <f t="shared" si="48"/>
        <v/>
      </c>
      <c r="CJ141" s="30" t="str">
        <f t="shared" si="49"/>
        <v/>
      </c>
      <c r="CK141" s="30" t="str">
        <f t="shared" si="50"/>
        <v/>
      </c>
      <c r="CL141" s="30" t="str">
        <f t="shared" si="51"/>
        <v/>
      </c>
      <c r="CM141" s="30" t="str">
        <f t="shared" si="52"/>
        <v/>
      </c>
      <c r="CN141" s="30" t="str">
        <f t="shared" si="53"/>
        <v/>
      </c>
      <c r="CO141" s="30" t="str">
        <f t="shared" si="54"/>
        <v/>
      </c>
      <c r="CP141" s="27" t="str">
        <f t="shared" si="55"/>
        <v>06.07.2021</v>
      </c>
      <c r="CQ141" s="30">
        <f t="shared" si="65"/>
        <v>44383</v>
      </c>
      <c r="CR141" s="30" t="e">
        <f>IF(TRIM(MID(SUBSTITUTE($CP141," ",REPT(" ",99)),COLUMN(#REF!)*99-98,99))="","",DATEVALUE(TRIM(MID(SUBSTITUTE($CP141," ",REPT(" ",99)),COLUMN(#REF!)*99-98,99))))</f>
        <v>#REF!</v>
      </c>
      <c r="CS141" s="30" t="str">
        <f t="shared" si="56"/>
        <v/>
      </c>
      <c r="CT141" s="30" t="str">
        <f t="shared" si="57"/>
        <v/>
      </c>
      <c r="CU141" s="30" t="str">
        <f t="shared" si="58"/>
        <v/>
      </c>
      <c r="CV141" s="30" t="str">
        <f t="shared" si="59"/>
        <v/>
      </c>
      <c r="CW141" s="30" t="str">
        <f t="shared" si="60"/>
        <v/>
      </c>
      <c r="CX141" s="30" t="str">
        <f t="shared" si="61"/>
        <v/>
      </c>
      <c r="CY141" s="30" t="str">
        <f t="shared" si="62"/>
        <v/>
      </c>
      <c r="CZ141" s="30" t="str">
        <f t="shared" si="63"/>
        <v/>
      </c>
    </row>
    <row r="142" spans="1:104" s="10" customFormat="1" ht="195" x14ac:dyDescent="0.25">
      <c r="A142" s="27">
        <v>141</v>
      </c>
      <c r="B142" s="52" t="s">
        <v>2291</v>
      </c>
      <c r="C142" s="52" t="s">
        <v>684</v>
      </c>
      <c r="D142" s="53">
        <v>931511</v>
      </c>
      <c r="E142" s="54" t="s">
        <v>1195</v>
      </c>
      <c r="F142" s="55">
        <v>40934</v>
      </c>
      <c r="G142" s="52" t="s">
        <v>1196</v>
      </c>
      <c r="H142" s="52" t="s">
        <v>684</v>
      </c>
      <c r="I142" s="52">
        <v>36590</v>
      </c>
      <c r="J142" s="55">
        <v>40953</v>
      </c>
      <c r="K142" s="55">
        <v>46569</v>
      </c>
      <c r="L142" s="52" t="s">
        <v>937</v>
      </c>
      <c r="M142" s="52" t="s">
        <v>1197</v>
      </c>
      <c r="N142" s="52" t="s">
        <v>130</v>
      </c>
      <c r="O142" s="52">
        <v>35500</v>
      </c>
      <c r="P142" s="52"/>
      <c r="Q142" s="52"/>
      <c r="R142" s="85"/>
      <c r="S142" s="52"/>
      <c r="T142" s="52"/>
      <c r="U142" s="52"/>
      <c r="V142" s="52"/>
      <c r="W142" s="52"/>
      <c r="X142" s="95">
        <v>110.44799999999999</v>
      </c>
      <c r="Y142" s="95">
        <v>992</v>
      </c>
      <c r="Z142" s="95">
        <v>362080</v>
      </c>
      <c r="AA142" s="52" t="s">
        <v>1202</v>
      </c>
      <c r="AB142" s="52">
        <v>60</v>
      </c>
      <c r="AC142" s="52">
        <v>25</v>
      </c>
      <c r="AD142" s="52">
        <v>125</v>
      </c>
      <c r="AE142" s="95"/>
      <c r="AF142" s="52"/>
      <c r="AG142" s="52"/>
      <c r="AH142" s="52">
        <v>15</v>
      </c>
      <c r="AI142" s="52">
        <v>2</v>
      </c>
      <c r="AJ142" s="52"/>
      <c r="AK142" s="52" t="s">
        <v>1087</v>
      </c>
      <c r="AL142" s="55" t="s">
        <v>1203</v>
      </c>
      <c r="AM142" s="55" t="s">
        <v>1204</v>
      </c>
      <c r="AN142" s="52" t="s">
        <v>1045</v>
      </c>
      <c r="AO142" s="52" t="s">
        <v>89</v>
      </c>
      <c r="AP142" s="52" t="s">
        <v>90</v>
      </c>
      <c r="AQ142" s="52" t="s">
        <v>145</v>
      </c>
      <c r="AT142" s="52" t="str">
        <f t="shared" ca="1" si="44"/>
        <v>Действащо</v>
      </c>
      <c r="AU142" s="52" t="str">
        <f t="shared" si="45"/>
        <v>Действащо</v>
      </c>
      <c r="CE142" s="52" t="str">
        <f t="shared" si="46"/>
        <v/>
      </c>
      <c r="CF142" s="55" t="str">
        <f t="shared" si="64"/>
        <v/>
      </c>
      <c r="CG142" s="55" t="e">
        <f>IF(TRIM(MID(SUBSTITUTE($CE142," ",REPT(" ",99)),COLUMN(#REF!)*99-98,99))="","",DATEVALUE(TRIM(MID(SUBSTITUTE($CE142," ",REPT(" ",99)),COLUMN(#REF!)*99-98,99))))</f>
        <v>#REF!</v>
      </c>
      <c r="CH142" s="55" t="str">
        <f t="shared" si="47"/>
        <v/>
      </c>
      <c r="CI142" s="55" t="str">
        <f t="shared" si="48"/>
        <v/>
      </c>
      <c r="CJ142" s="55" t="str">
        <f t="shared" si="49"/>
        <v/>
      </c>
      <c r="CK142" s="55" t="str">
        <f t="shared" si="50"/>
        <v/>
      </c>
      <c r="CL142" s="55" t="str">
        <f t="shared" si="51"/>
        <v/>
      </c>
      <c r="CM142" s="55" t="str">
        <f t="shared" si="52"/>
        <v/>
      </c>
      <c r="CN142" s="55" t="str">
        <f t="shared" si="53"/>
        <v/>
      </c>
      <c r="CO142" s="55" t="str">
        <f t="shared" si="54"/>
        <v/>
      </c>
      <c r="CP142" s="52" t="str">
        <f t="shared" si="55"/>
        <v/>
      </c>
      <c r="CQ142" s="55" t="str">
        <f t="shared" si="65"/>
        <v/>
      </c>
      <c r="CR142" s="55" t="e">
        <f>IF(TRIM(MID(SUBSTITUTE($CP142," ",REPT(" ",99)),COLUMN(#REF!)*99-98,99))="","",DATEVALUE(TRIM(MID(SUBSTITUTE($CP142," ",REPT(" ",99)),COLUMN(#REF!)*99-98,99))))</f>
        <v>#REF!</v>
      </c>
      <c r="CS142" s="55" t="str">
        <f t="shared" si="56"/>
        <v/>
      </c>
      <c r="CT142" s="55" t="str">
        <f t="shared" si="57"/>
        <v/>
      </c>
      <c r="CU142" s="55" t="str">
        <f t="shared" si="58"/>
        <v/>
      </c>
      <c r="CV142" s="55" t="str">
        <f t="shared" si="59"/>
        <v/>
      </c>
      <c r="CW142" s="55" t="str">
        <f t="shared" si="60"/>
        <v/>
      </c>
      <c r="CX142" s="55" t="str">
        <f t="shared" si="61"/>
        <v/>
      </c>
      <c r="CY142" s="55" t="str">
        <f t="shared" si="62"/>
        <v/>
      </c>
      <c r="CZ142" s="55" t="str">
        <f t="shared" si="63"/>
        <v/>
      </c>
    </row>
    <row r="143" spans="1:104" s="10" customFormat="1" ht="195" x14ac:dyDescent="0.25">
      <c r="A143" s="27">
        <v>142</v>
      </c>
      <c r="B143" s="52" t="s">
        <v>2291</v>
      </c>
      <c r="C143" s="52" t="s">
        <v>684</v>
      </c>
      <c r="D143" s="53">
        <v>931511</v>
      </c>
      <c r="E143" s="54" t="s">
        <v>1195</v>
      </c>
      <c r="F143" s="55">
        <v>40934</v>
      </c>
      <c r="G143" s="52" t="s">
        <v>1196</v>
      </c>
      <c r="H143" s="52" t="s">
        <v>684</v>
      </c>
      <c r="I143" s="52">
        <v>36590</v>
      </c>
      <c r="J143" s="55">
        <v>40953</v>
      </c>
      <c r="K143" s="55">
        <v>46569</v>
      </c>
      <c r="L143" s="52" t="s">
        <v>937</v>
      </c>
      <c r="M143" s="52" t="s">
        <v>1197</v>
      </c>
      <c r="N143" s="52" t="s">
        <v>130</v>
      </c>
      <c r="O143" s="52">
        <v>55500</v>
      </c>
      <c r="P143" s="52"/>
      <c r="Q143" s="52"/>
      <c r="R143" s="85"/>
      <c r="S143" s="52"/>
      <c r="T143" s="52"/>
      <c r="U143" s="52"/>
      <c r="V143" s="52"/>
      <c r="W143" s="52"/>
      <c r="X143" s="95">
        <v>110.44799999999999</v>
      </c>
      <c r="Y143" s="95">
        <v>992</v>
      </c>
      <c r="Z143" s="95">
        <v>362080</v>
      </c>
      <c r="AA143" s="52" t="s">
        <v>1205</v>
      </c>
      <c r="AB143" s="52">
        <v>60</v>
      </c>
      <c r="AC143" s="52">
        <v>25</v>
      </c>
      <c r="AD143" s="52">
        <v>125</v>
      </c>
      <c r="AE143" s="95"/>
      <c r="AF143" s="52"/>
      <c r="AG143" s="52"/>
      <c r="AH143" s="52">
        <v>15</v>
      </c>
      <c r="AI143" s="52">
        <v>2</v>
      </c>
      <c r="AJ143" s="52"/>
      <c r="AK143" s="52" t="s">
        <v>1087</v>
      </c>
      <c r="AL143" s="55" t="s">
        <v>1206</v>
      </c>
      <c r="AM143" s="55" t="s">
        <v>1207</v>
      </c>
      <c r="AN143" s="52" t="s">
        <v>1045</v>
      </c>
      <c r="AO143" s="52" t="s">
        <v>89</v>
      </c>
      <c r="AP143" s="52" t="s">
        <v>90</v>
      </c>
      <c r="AQ143" s="52" t="s">
        <v>145</v>
      </c>
      <c r="AT143" s="52" t="str">
        <f t="shared" ca="1" si="44"/>
        <v>Действащо</v>
      </c>
      <c r="AU143" s="52" t="str">
        <f t="shared" si="45"/>
        <v>Действащо</v>
      </c>
      <c r="CE143" s="52" t="str">
        <f t="shared" si="46"/>
        <v/>
      </c>
      <c r="CF143" s="55" t="str">
        <f t="shared" si="64"/>
        <v/>
      </c>
      <c r="CG143" s="55" t="e">
        <f>IF(TRIM(MID(SUBSTITUTE($CE143," ",REPT(" ",99)),COLUMN(#REF!)*99-98,99))="","",DATEVALUE(TRIM(MID(SUBSTITUTE($CE143," ",REPT(" ",99)),COLUMN(#REF!)*99-98,99))))</f>
        <v>#REF!</v>
      </c>
      <c r="CH143" s="55" t="str">
        <f t="shared" si="47"/>
        <v/>
      </c>
      <c r="CI143" s="55" t="str">
        <f t="shared" si="48"/>
        <v/>
      </c>
      <c r="CJ143" s="55" t="str">
        <f t="shared" si="49"/>
        <v/>
      </c>
      <c r="CK143" s="55" t="str">
        <f t="shared" si="50"/>
        <v/>
      </c>
      <c r="CL143" s="55" t="str">
        <f t="shared" si="51"/>
        <v/>
      </c>
      <c r="CM143" s="55" t="str">
        <f t="shared" si="52"/>
        <v/>
      </c>
      <c r="CN143" s="55" t="str">
        <f t="shared" si="53"/>
        <v/>
      </c>
      <c r="CO143" s="55" t="str">
        <f t="shared" si="54"/>
        <v/>
      </c>
      <c r="CP143" s="52" t="str">
        <f t="shared" si="55"/>
        <v/>
      </c>
      <c r="CQ143" s="55" t="str">
        <f t="shared" si="65"/>
        <v/>
      </c>
      <c r="CR143" s="55" t="e">
        <f>IF(TRIM(MID(SUBSTITUTE($CP143," ",REPT(" ",99)),COLUMN(#REF!)*99-98,99))="","",DATEVALUE(TRIM(MID(SUBSTITUTE($CP143," ",REPT(" ",99)),COLUMN(#REF!)*99-98,99))))</f>
        <v>#REF!</v>
      </c>
      <c r="CS143" s="55" t="str">
        <f t="shared" si="56"/>
        <v/>
      </c>
      <c r="CT143" s="55" t="str">
        <f t="shared" si="57"/>
        <v/>
      </c>
      <c r="CU143" s="55" t="str">
        <f t="shared" si="58"/>
        <v/>
      </c>
      <c r="CV143" s="55" t="str">
        <f t="shared" si="59"/>
        <v/>
      </c>
      <c r="CW143" s="55" t="str">
        <f t="shared" si="60"/>
        <v/>
      </c>
      <c r="CX143" s="55" t="str">
        <f t="shared" si="61"/>
        <v/>
      </c>
      <c r="CY143" s="55" t="str">
        <f t="shared" si="62"/>
        <v/>
      </c>
      <c r="CZ143" s="55" t="str">
        <f t="shared" si="63"/>
        <v/>
      </c>
    </row>
    <row r="144" spans="1:104" s="6" customFormat="1" ht="195" x14ac:dyDescent="0.25">
      <c r="A144" s="27">
        <v>143</v>
      </c>
      <c r="B144" s="123" t="s">
        <v>2292</v>
      </c>
      <c r="C144" s="123" t="s">
        <v>1208</v>
      </c>
      <c r="D144" s="124">
        <v>931575</v>
      </c>
      <c r="E144" s="125" t="s">
        <v>1209</v>
      </c>
      <c r="F144" s="126">
        <v>40953</v>
      </c>
      <c r="G144" s="123" t="s">
        <v>1210</v>
      </c>
      <c r="H144" s="123" t="s">
        <v>1211</v>
      </c>
      <c r="I144" s="123">
        <v>52009</v>
      </c>
      <c r="J144" s="126">
        <v>40970</v>
      </c>
      <c r="K144" s="129">
        <v>46645</v>
      </c>
      <c r="L144" s="49" t="s">
        <v>556</v>
      </c>
      <c r="M144" s="123" t="s">
        <v>557</v>
      </c>
      <c r="N144" s="49" t="s">
        <v>130</v>
      </c>
      <c r="O144" s="127">
        <v>1151575</v>
      </c>
      <c r="P144" s="27" t="s">
        <v>1212</v>
      </c>
      <c r="Q144" s="30" t="s">
        <v>1213</v>
      </c>
      <c r="R144" s="1">
        <v>140</v>
      </c>
      <c r="S144" s="30">
        <v>44452</v>
      </c>
      <c r="T144" s="27"/>
      <c r="U144" s="27"/>
      <c r="V144" s="27"/>
      <c r="W144" s="27"/>
      <c r="X144" s="119">
        <v>205</v>
      </c>
      <c r="Y144" s="75">
        <v>3155</v>
      </c>
      <c r="Z144" s="75">
        <v>1151575</v>
      </c>
      <c r="AA144" s="27" t="s">
        <v>109</v>
      </c>
      <c r="AB144" s="27">
        <v>35</v>
      </c>
      <c r="AC144" s="27">
        <v>25</v>
      </c>
      <c r="AD144" s="27">
        <v>125</v>
      </c>
      <c r="AE144" s="75"/>
      <c r="AF144" s="27"/>
      <c r="AG144" s="27"/>
      <c r="AH144" s="27">
        <v>15</v>
      </c>
      <c r="AI144" s="27">
        <v>2</v>
      </c>
      <c r="AJ144" s="27">
        <v>0.3</v>
      </c>
      <c r="AK144" s="27" t="s">
        <v>1214</v>
      </c>
      <c r="AL144" s="5" t="s">
        <v>1215</v>
      </c>
      <c r="AM144" s="30" t="s">
        <v>1216</v>
      </c>
      <c r="AN144" s="27" t="s">
        <v>1045</v>
      </c>
      <c r="AO144" s="27" t="s">
        <v>89</v>
      </c>
      <c r="AP144" s="27" t="s">
        <v>90</v>
      </c>
      <c r="AQ144" s="27" t="s">
        <v>145</v>
      </c>
      <c r="AT144" s="27" t="str">
        <f t="shared" ca="1" si="44"/>
        <v>Действащо</v>
      </c>
      <c r="AU144" s="27" t="str">
        <f t="shared" si="45"/>
        <v>Действащо</v>
      </c>
      <c r="CE144" s="27" t="str">
        <f t="shared" si="46"/>
        <v>25.4.2012 13.9.2021</v>
      </c>
      <c r="CF144" s="30">
        <f t="shared" si="64"/>
        <v>41024</v>
      </c>
      <c r="CG144" s="30" t="e">
        <f>IF(TRIM(MID(SUBSTITUTE($CE144," ",REPT(" ",99)),COLUMN(#REF!)*99-98,99))="","",DATEVALUE(TRIM(MID(SUBSTITUTE($CE144," ",REPT(" ",99)),COLUMN(#REF!)*99-98,99))))</f>
        <v>#REF!</v>
      </c>
      <c r="CH144" s="30">
        <f t="shared" si="47"/>
        <v>44452</v>
      </c>
      <c r="CI144" s="30" t="str">
        <f t="shared" si="48"/>
        <v/>
      </c>
      <c r="CJ144" s="30" t="str">
        <f t="shared" si="49"/>
        <v/>
      </c>
      <c r="CK144" s="30" t="str">
        <f t="shared" si="50"/>
        <v/>
      </c>
      <c r="CL144" s="30" t="str">
        <f t="shared" si="51"/>
        <v/>
      </c>
      <c r="CM144" s="30" t="str">
        <f t="shared" si="52"/>
        <v/>
      </c>
      <c r="CN144" s="30" t="str">
        <f t="shared" si="53"/>
        <v/>
      </c>
      <c r="CO144" s="30" t="str">
        <f t="shared" si="54"/>
        <v/>
      </c>
      <c r="CP144" s="27" t="str">
        <f t="shared" si="55"/>
        <v>13.09.2021</v>
      </c>
      <c r="CQ144" s="30">
        <f t="shared" si="65"/>
        <v>44452</v>
      </c>
      <c r="CR144" s="30" t="e">
        <f>IF(TRIM(MID(SUBSTITUTE($CP144," ",REPT(" ",99)),COLUMN(#REF!)*99-98,99))="","",DATEVALUE(TRIM(MID(SUBSTITUTE($CP144," ",REPT(" ",99)),COLUMN(#REF!)*99-98,99))))</f>
        <v>#REF!</v>
      </c>
      <c r="CS144" s="30" t="str">
        <f t="shared" si="56"/>
        <v/>
      </c>
      <c r="CT144" s="30" t="str">
        <f t="shared" si="57"/>
        <v/>
      </c>
      <c r="CU144" s="30" t="str">
        <f t="shared" si="58"/>
        <v/>
      </c>
      <c r="CV144" s="30" t="str">
        <f t="shared" si="59"/>
        <v/>
      </c>
      <c r="CW144" s="30" t="str">
        <f t="shared" si="60"/>
        <v/>
      </c>
      <c r="CX144" s="30" t="str">
        <f t="shared" si="61"/>
        <v/>
      </c>
      <c r="CY144" s="30" t="str">
        <f t="shared" si="62"/>
        <v/>
      </c>
      <c r="CZ144" s="30" t="str">
        <f t="shared" si="63"/>
        <v/>
      </c>
    </row>
    <row r="145" spans="1:104" s="8" customFormat="1" ht="45" x14ac:dyDescent="0.25">
      <c r="A145" s="27">
        <v>144</v>
      </c>
      <c r="B145" s="36" t="s">
        <v>1217</v>
      </c>
      <c r="C145" s="36" t="s">
        <v>1218</v>
      </c>
      <c r="D145" s="37">
        <v>148057834</v>
      </c>
      <c r="E145" s="38" t="s">
        <v>1219</v>
      </c>
      <c r="F145" s="39">
        <v>40953</v>
      </c>
      <c r="G145" s="36" t="s">
        <v>1220</v>
      </c>
      <c r="H145" s="36" t="s">
        <v>1221</v>
      </c>
      <c r="I145" s="36">
        <v>83404</v>
      </c>
      <c r="J145" s="39">
        <v>40973</v>
      </c>
      <c r="K145" s="36" t="s">
        <v>818</v>
      </c>
      <c r="L145" s="36" t="s">
        <v>833</v>
      </c>
      <c r="M145" s="36" t="s">
        <v>1222</v>
      </c>
      <c r="N145" s="36" t="s">
        <v>82</v>
      </c>
      <c r="O145" s="36">
        <v>3650</v>
      </c>
      <c r="P145" s="36"/>
      <c r="Q145" s="36"/>
      <c r="R145" s="83"/>
      <c r="S145" s="36"/>
      <c r="T145" s="36">
        <v>56</v>
      </c>
      <c r="U145" s="39">
        <v>43579</v>
      </c>
      <c r="V145" s="36"/>
      <c r="W145" s="36"/>
      <c r="X145" s="93">
        <v>0.32400000000000001</v>
      </c>
      <c r="Y145" s="93">
        <v>10</v>
      </c>
      <c r="Z145" s="93">
        <v>3650</v>
      </c>
      <c r="AA145" s="36" t="s">
        <v>109</v>
      </c>
      <c r="AB145" s="36">
        <v>35</v>
      </c>
      <c r="AC145" s="36">
        <v>15</v>
      </c>
      <c r="AD145" s="36"/>
      <c r="AE145" s="93">
        <v>2</v>
      </c>
      <c r="AF145" s="36">
        <v>0.04</v>
      </c>
      <c r="AG145" s="36">
        <v>10</v>
      </c>
      <c r="AH145" s="36"/>
      <c r="AI145" s="36"/>
      <c r="AJ145" s="36">
        <v>0.3</v>
      </c>
      <c r="AK145" s="36"/>
      <c r="AL145" s="39" t="s">
        <v>1223</v>
      </c>
      <c r="AM145" s="39" t="s">
        <v>1224</v>
      </c>
      <c r="AN145" s="36" t="s">
        <v>1090</v>
      </c>
      <c r="AO145" s="36"/>
      <c r="AP145" s="36"/>
      <c r="AQ145" s="36"/>
      <c r="AT145" s="36" t="str">
        <f t="shared" ca="1" si="44"/>
        <v>Прекратено</v>
      </c>
      <c r="AU145" s="36" t="str">
        <f t="shared" si="45"/>
        <v>Действащо</v>
      </c>
      <c r="CE145" s="36" t="str">
        <f t="shared" si="46"/>
        <v/>
      </c>
      <c r="CF145" s="39" t="str">
        <f t="shared" si="64"/>
        <v/>
      </c>
      <c r="CG145" s="39" t="e">
        <f>IF(TRIM(MID(SUBSTITUTE($CE145," ",REPT(" ",99)),COLUMN(#REF!)*99-98,99))="","",DATEVALUE(TRIM(MID(SUBSTITUTE($CE145," ",REPT(" ",99)),COLUMN(#REF!)*99-98,99))))</f>
        <v>#REF!</v>
      </c>
      <c r="CH145" s="39" t="str">
        <f t="shared" si="47"/>
        <v/>
      </c>
      <c r="CI145" s="39" t="str">
        <f t="shared" si="48"/>
        <v/>
      </c>
      <c r="CJ145" s="39" t="str">
        <f t="shared" si="49"/>
        <v/>
      </c>
      <c r="CK145" s="39" t="str">
        <f t="shared" si="50"/>
        <v/>
      </c>
      <c r="CL145" s="39" t="str">
        <f t="shared" si="51"/>
        <v/>
      </c>
      <c r="CM145" s="39" t="str">
        <f t="shared" si="52"/>
        <v/>
      </c>
      <c r="CN145" s="39" t="str">
        <f t="shared" si="53"/>
        <v/>
      </c>
      <c r="CO145" s="39" t="str">
        <f t="shared" si="54"/>
        <v/>
      </c>
      <c r="CP145" s="36" t="str">
        <f t="shared" si="55"/>
        <v/>
      </c>
      <c r="CQ145" s="39" t="str">
        <f t="shared" si="65"/>
        <v/>
      </c>
      <c r="CR145" s="39" t="e">
        <f>IF(TRIM(MID(SUBSTITUTE($CP145," ",REPT(" ",99)),COLUMN(#REF!)*99-98,99))="","",DATEVALUE(TRIM(MID(SUBSTITUTE($CP145," ",REPT(" ",99)),COLUMN(#REF!)*99-98,99))))</f>
        <v>#REF!</v>
      </c>
      <c r="CS145" s="39" t="str">
        <f t="shared" si="56"/>
        <v/>
      </c>
      <c r="CT145" s="39" t="str">
        <f t="shared" si="57"/>
        <v/>
      </c>
      <c r="CU145" s="39" t="str">
        <f t="shared" si="58"/>
        <v/>
      </c>
      <c r="CV145" s="39" t="str">
        <f t="shared" si="59"/>
        <v/>
      </c>
      <c r="CW145" s="39" t="str">
        <f t="shared" si="60"/>
        <v/>
      </c>
      <c r="CX145" s="39" t="str">
        <f t="shared" si="61"/>
        <v/>
      </c>
      <c r="CY145" s="39" t="str">
        <f t="shared" si="62"/>
        <v/>
      </c>
      <c r="CZ145" s="39" t="str">
        <f t="shared" si="63"/>
        <v/>
      </c>
    </row>
    <row r="146" spans="1:104" s="6" customFormat="1" ht="45" x14ac:dyDescent="0.25">
      <c r="A146" s="27">
        <v>145</v>
      </c>
      <c r="B146" s="123" t="s">
        <v>1225</v>
      </c>
      <c r="C146" s="123" t="s">
        <v>250</v>
      </c>
      <c r="D146" s="28">
        <v>131231294</v>
      </c>
      <c r="E146" s="29" t="s">
        <v>1226</v>
      </c>
      <c r="F146" s="30">
        <v>40983</v>
      </c>
      <c r="G146" s="123" t="s">
        <v>1220</v>
      </c>
      <c r="H146" s="27" t="s">
        <v>1227</v>
      </c>
      <c r="I146" s="27">
        <v>62459</v>
      </c>
      <c r="J146" s="30">
        <v>41001</v>
      </c>
      <c r="K146" s="123" t="s">
        <v>818</v>
      </c>
      <c r="L146" s="27" t="s">
        <v>1228</v>
      </c>
      <c r="M146" s="27" t="s">
        <v>622</v>
      </c>
      <c r="N146" s="27" t="s">
        <v>1229</v>
      </c>
      <c r="O146" s="27">
        <v>8395</v>
      </c>
      <c r="P146" s="27"/>
      <c r="Q146" s="27"/>
      <c r="R146" s="1"/>
      <c r="S146" s="27"/>
      <c r="T146" s="27"/>
      <c r="U146" s="27"/>
      <c r="V146" s="27"/>
      <c r="W146" s="27"/>
      <c r="X146" s="119">
        <v>1.044</v>
      </c>
      <c r="Y146" s="75">
        <v>23</v>
      </c>
      <c r="Z146" s="75">
        <v>8395</v>
      </c>
      <c r="AA146" s="27" t="s">
        <v>109</v>
      </c>
      <c r="AB146" s="27">
        <v>35</v>
      </c>
      <c r="AC146" s="27">
        <v>15</v>
      </c>
      <c r="AD146" s="27"/>
      <c r="AE146" s="75">
        <v>2</v>
      </c>
      <c r="AF146" s="27">
        <v>0.04</v>
      </c>
      <c r="AG146" s="27">
        <v>10</v>
      </c>
      <c r="AH146" s="27"/>
      <c r="AI146" s="27">
        <v>2</v>
      </c>
      <c r="AJ146" s="27">
        <v>0.3</v>
      </c>
      <c r="AK146" s="27"/>
      <c r="AL146" s="30" t="s">
        <v>1230</v>
      </c>
      <c r="AM146" s="30" t="s">
        <v>1231</v>
      </c>
      <c r="AN146" s="27" t="s">
        <v>1090</v>
      </c>
      <c r="AO146" s="49"/>
      <c r="AP146" s="49"/>
      <c r="AQ146" s="27"/>
      <c r="AT146" s="27" t="str">
        <f t="shared" ca="1" si="44"/>
        <v>Действащо</v>
      </c>
      <c r="AU146" s="27" t="str">
        <f t="shared" si="45"/>
        <v>Действащо</v>
      </c>
      <c r="CE146" s="27" t="str">
        <f t="shared" si="46"/>
        <v/>
      </c>
      <c r="CF146" s="30" t="str">
        <f t="shared" si="64"/>
        <v/>
      </c>
      <c r="CG146" s="30" t="e">
        <f>IF(TRIM(MID(SUBSTITUTE($CE146," ",REPT(" ",99)),COLUMN(#REF!)*99-98,99))="","",DATEVALUE(TRIM(MID(SUBSTITUTE($CE146," ",REPT(" ",99)),COLUMN(#REF!)*99-98,99))))</f>
        <v>#REF!</v>
      </c>
      <c r="CH146" s="30" t="str">
        <f t="shared" si="47"/>
        <v/>
      </c>
      <c r="CI146" s="30" t="str">
        <f t="shared" si="48"/>
        <v/>
      </c>
      <c r="CJ146" s="30" t="str">
        <f t="shared" si="49"/>
        <v/>
      </c>
      <c r="CK146" s="30" t="str">
        <f t="shared" si="50"/>
        <v/>
      </c>
      <c r="CL146" s="30" t="str">
        <f t="shared" si="51"/>
        <v/>
      </c>
      <c r="CM146" s="30" t="str">
        <f t="shared" si="52"/>
        <v/>
      </c>
      <c r="CN146" s="30" t="str">
        <f t="shared" si="53"/>
        <v/>
      </c>
      <c r="CO146" s="30" t="str">
        <f t="shared" si="54"/>
        <v/>
      </c>
      <c r="CP146" s="27" t="str">
        <f t="shared" si="55"/>
        <v/>
      </c>
      <c r="CQ146" s="30" t="str">
        <f t="shared" si="65"/>
        <v/>
      </c>
      <c r="CR146" s="30" t="e">
        <f>IF(TRIM(MID(SUBSTITUTE($CP146," ",REPT(" ",99)),COLUMN(#REF!)*99-98,99))="","",DATEVALUE(TRIM(MID(SUBSTITUTE($CP146," ",REPT(" ",99)),COLUMN(#REF!)*99-98,99))))</f>
        <v>#REF!</v>
      </c>
      <c r="CS146" s="30" t="str">
        <f t="shared" si="56"/>
        <v/>
      </c>
      <c r="CT146" s="30" t="str">
        <f t="shared" si="57"/>
        <v/>
      </c>
      <c r="CU146" s="30" t="str">
        <f t="shared" si="58"/>
        <v/>
      </c>
      <c r="CV146" s="30" t="str">
        <f t="shared" si="59"/>
        <v/>
      </c>
      <c r="CW146" s="30" t="str">
        <f t="shared" si="60"/>
        <v/>
      </c>
      <c r="CX146" s="30" t="str">
        <f t="shared" si="61"/>
        <v/>
      </c>
      <c r="CY146" s="30" t="str">
        <f t="shared" si="62"/>
        <v/>
      </c>
      <c r="CZ146" s="30" t="str">
        <f t="shared" si="63"/>
        <v/>
      </c>
    </row>
    <row r="147" spans="1:104" s="8" customFormat="1" ht="45" x14ac:dyDescent="0.25">
      <c r="A147" s="27">
        <v>146</v>
      </c>
      <c r="B147" s="36" t="s">
        <v>2280</v>
      </c>
      <c r="C147" s="36" t="s">
        <v>1232</v>
      </c>
      <c r="D147" s="37"/>
      <c r="E147" s="38" t="s">
        <v>1233</v>
      </c>
      <c r="F147" s="39">
        <v>41060</v>
      </c>
      <c r="G147" s="36" t="s">
        <v>1220</v>
      </c>
      <c r="H147" s="36" t="s">
        <v>1232</v>
      </c>
      <c r="I147" s="36">
        <v>81178</v>
      </c>
      <c r="J147" s="39">
        <v>41078</v>
      </c>
      <c r="K147" s="39">
        <v>44196</v>
      </c>
      <c r="L147" s="36" t="s">
        <v>1234</v>
      </c>
      <c r="M147" s="36" t="s">
        <v>372</v>
      </c>
      <c r="N147" s="36" t="s">
        <v>232</v>
      </c>
      <c r="O147" s="36">
        <v>6300</v>
      </c>
      <c r="P147" s="36"/>
      <c r="Q147" s="36"/>
      <c r="R147" s="83"/>
      <c r="S147" s="36"/>
      <c r="T147" s="36">
        <v>84</v>
      </c>
      <c r="U147" s="39">
        <v>42611</v>
      </c>
      <c r="V147" s="36"/>
      <c r="W147" s="36"/>
      <c r="X147" s="93">
        <v>2.988</v>
      </c>
      <c r="Y147" s="93">
        <v>35</v>
      </c>
      <c r="Z147" s="93">
        <v>6300</v>
      </c>
      <c r="AA147" s="36" t="s">
        <v>109</v>
      </c>
      <c r="AB147" s="36">
        <v>50</v>
      </c>
      <c r="AC147" s="36">
        <v>15</v>
      </c>
      <c r="AD147" s="36">
        <v>70</v>
      </c>
      <c r="AE147" s="93"/>
      <c r="AF147" s="36"/>
      <c r="AG147" s="36"/>
      <c r="AH147" s="36">
        <v>15</v>
      </c>
      <c r="AI147" s="36">
        <v>2</v>
      </c>
      <c r="AJ147" s="36"/>
      <c r="AK147" s="36"/>
      <c r="AL147" s="39" t="s">
        <v>1235</v>
      </c>
      <c r="AM147" s="39" t="s">
        <v>1236</v>
      </c>
      <c r="AN147" s="36" t="s">
        <v>1045</v>
      </c>
      <c r="AO147" s="36"/>
      <c r="AP147" s="36"/>
      <c r="AQ147" s="36"/>
      <c r="AT147" s="36" t="str">
        <f t="shared" ca="1" si="44"/>
        <v>Прекратено</v>
      </c>
      <c r="AU147" s="36" t="str">
        <f t="shared" si="45"/>
        <v>Действащо</v>
      </c>
      <c r="CE147" s="36" t="str">
        <f t="shared" si="46"/>
        <v/>
      </c>
      <c r="CF147" s="39" t="str">
        <f t="shared" si="64"/>
        <v/>
      </c>
      <c r="CG147" s="39" t="e">
        <f>IF(TRIM(MID(SUBSTITUTE($CE147," ",REPT(" ",99)),COLUMN(#REF!)*99-98,99))="","",DATEVALUE(TRIM(MID(SUBSTITUTE($CE147," ",REPT(" ",99)),COLUMN(#REF!)*99-98,99))))</f>
        <v>#REF!</v>
      </c>
      <c r="CH147" s="39" t="str">
        <f t="shared" si="47"/>
        <v/>
      </c>
      <c r="CI147" s="39" t="str">
        <f t="shared" si="48"/>
        <v/>
      </c>
      <c r="CJ147" s="39" t="str">
        <f t="shared" si="49"/>
        <v/>
      </c>
      <c r="CK147" s="39" t="str">
        <f t="shared" si="50"/>
        <v/>
      </c>
      <c r="CL147" s="39" t="str">
        <f t="shared" si="51"/>
        <v/>
      </c>
      <c r="CM147" s="39" t="str">
        <f t="shared" si="52"/>
        <v/>
      </c>
      <c r="CN147" s="39" t="str">
        <f t="shared" si="53"/>
        <v/>
      </c>
      <c r="CO147" s="39" t="str">
        <f t="shared" si="54"/>
        <v/>
      </c>
      <c r="CP147" s="36" t="str">
        <f t="shared" si="55"/>
        <v/>
      </c>
      <c r="CQ147" s="39" t="str">
        <f t="shared" si="65"/>
        <v/>
      </c>
      <c r="CR147" s="39" t="e">
        <f>IF(TRIM(MID(SUBSTITUTE($CP147," ",REPT(" ",99)),COLUMN(#REF!)*99-98,99))="","",DATEVALUE(TRIM(MID(SUBSTITUTE($CP147," ",REPT(" ",99)),COLUMN(#REF!)*99-98,99))))</f>
        <v>#REF!</v>
      </c>
      <c r="CS147" s="39" t="str">
        <f t="shared" si="56"/>
        <v/>
      </c>
      <c r="CT147" s="39" t="str">
        <f t="shared" si="57"/>
        <v/>
      </c>
      <c r="CU147" s="39" t="str">
        <f t="shared" si="58"/>
        <v/>
      </c>
      <c r="CV147" s="39" t="str">
        <f t="shared" si="59"/>
        <v/>
      </c>
      <c r="CW147" s="39" t="str">
        <f t="shared" si="60"/>
        <v/>
      </c>
      <c r="CX147" s="39" t="str">
        <f t="shared" si="61"/>
        <v/>
      </c>
      <c r="CY147" s="39" t="str">
        <f t="shared" si="62"/>
        <v/>
      </c>
      <c r="CZ147" s="39" t="str">
        <f t="shared" si="63"/>
        <v/>
      </c>
    </row>
    <row r="148" spans="1:104" s="6" customFormat="1" ht="45" x14ac:dyDescent="0.25">
      <c r="A148" s="27">
        <v>147</v>
      </c>
      <c r="B148" s="27" t="s">
        <v>1237</v>
      </c>
      <c r="C148" s="27" t="s">
        <v>125</v>
      </c>
      <c r="D148" s="28">
        <v>103962317</v>
      </c>
      <c r="E148" s="29" t="s">
        <v>1238</v>
      </c>
      <c r="F148" s="30">
        <v>41085</v>
      </c>
      <c r="G148" s="123" t="s">
        <v>1239</v>
      </c>
      <c r="H148" s="27" t="s">
        <v>884</v>
      </c>
      <c r="I148" s="27">
        <v>54145</v>
      </c>
      <c r="J148" s="30">
        <v>41101</v>
      </c>
      <c r="K148" s="123" t="s">
        <v>818</v>
      </c>
      <c r="L148" s="27" t="s">
        <v>186</v>
      </c>
      <c r="M148" s="27" t="s">
        <v>622</v>
      </c>
      <c r="N148" s="27" t="s">
        <v>188</v>
      </c>
      <c r="O148" s="27">
        <v>36500</v>
      </c>
      <c r="P148" s="27">
        <v>150</v>
      </c>
      <c r="Q148" s="30">
        <v>44470</v>
      </c>
      <c r="R148" s="1"/>
      <c r="S148" s="27"/>
      <c r="T148" s="27"/>
      <c r="U148" s="27"/>
      <c r="V148" s="27"/>
      <c r="W148" s="27"/>
      <c r="X148" s="119">
        <v>12.492000000000001</v>
      </c>
      <c r="Y148" s="75">
        <v>100</v>
      </c>
      <c r="Z148" s="75">
        <v>36500</v>
      </c>
      <c r="AA148" s="27" t="s">
        <v>109</v>
      </c>
      <c r="AB148" s="27">
        <v>35</v>
      </c>
      <c r="AC148" s="27">
        <v>15</v>
      </c>
      <c r="AD148" s="27">
        <v>70</v>
      </c>
      <c r="AE148" s="75">
        <v>2</v>
      </c>
      <c r="AF148" s="27"/>
      <c r="AG148" s="27"/>
      <c r="AH148" s="27"/>
      <c r="AI148" s="27"/>
      <c r="AJ148" s="27">
        <v>0.3</v>
      </c>
      <c r="AK148" s="27"/>
      <c r="AL148" s="76" t="s">
        <v>1240</v>
      </c>
      <c r="AM148" s="76" t="s">
        <v>1241</v>
      </c>
      <c r="AN148" s="27" t="s">
        <v>1090</v>
      </c>
      <c r="AO148" s="27"/>
      <c r="AP148" s="27"/>
      <c r="AQ148" s="27"/>
      <c r="AT148" s="27" t="str">
        <f t="shared" ca="1" si="44"/>
        <v>Действащо</v>
      </c>
      <c r="AU148" s="27" t="str">
        <f t="shared" si="45"/>
        <v>Действащо</v>
      </c>
      <c r="CE148" s="27" t="str">
        <f t="shared" si="46"/>
        <v>01.10.2021</v>
      </c>
      <c r="CF148" s="30">
        <f t="shared" si="64"/>
        <v>44470</v>
      </c>
      <c r="CG148" s="30" t="e">
        <f>IF(TRIM(MID(SUBSTITUTE($CE148," ",REPT(" ",99)),COLUMN(#REF!)*99-98,99))="","",DATEVALUE(TRIM(MID(SUBSTITUTE($CE148," ",REPT(" ",99)),COLUMN(#REF!)*99-98,99))))</f>
        <v>#REF!</v>
      </c>
      <c r="CH148" s="30" t="str">
        <f t="shared" si="47"/>
        <v/>
      </c>
      <c r="CI148" s="30" t="str">
        <f t="shared" si="48"/>
        <v/>
      </c>
      <c r="CJ148" s="30" t="str">
        <f t="shared" si="49"/>
        <v/>
      </c>
      <c r="CK148" s="30" t="str">
        <f t="shared" si="50"/>
        <v/>
      </c>
      <c r="CL148" s="30" t="str">
        <f t="shared" si="51"/>
        <v/>
      </c>
      <c r="CM148" s="30" t="str">
        <f t="shared" si="52"/>
        <v/>
      </c>
      <c r="CN148" s="30" t="str">
        <f t="shared" si="53"/>
        <v/>
      </c>
      <c r="CO148" s="30" t="str">
        <f t="shared" si="54"/>
        <v/>
      </c>
      <c r="CP148" s="27" t="str">
        <f t="shared" si="55"/>
        <v/>
      </c>
      <c r="CQ148" s="30" t="str">
        <f t="shared" si="65"/>
        <v/>
      </c>
      <c r="CR148" s="30" t="e">
        <f>IF(TRIM(MID(SUBSTITUTE($CP148," ",REPT(" ",99)),COLUMN(#REF!)*99-98,99))="","",DATEVALUE(TRIM(MID(SUBSTITUTE($CP148," ",REPT(" ",99)),COLUMN(#REF!)*99-98,99))))</f>
        <v>#REF!</v>
      </c>
      <c r="CS148" s="30" t="str">
        <f t="shared" si="56"/>
        <v/>
      </c>
      <c r="CT148" s="30" t="str">
        <f t="shared" si="57"/>
        <v/>
      </c>
      <c r="CU148" s="30" t="str">
        <f t="shared" si="58"/>
        <v/>
      </c>
      <c r="CV148" s="30" t="str">
        <f t="shared" si="59"/>
        <v/>
      </c>
      <c r="CW148" s="30" t="str">
        <f t="shared" si="60"/>
        <v/>
      </c>
      <c r="CX148" s="30" t="str">
        <f t="shared" si="61"/>
        <v/>
      </c>
      <c r="CY148" s="30" t="str">
        <f t="shared" si="62"/>
        <v/>
      </c>
      <c r="CZ148" s="30" t="str">
        <f t="shared" si="63"/>
        <v/>
      </c>
    </row>
    <row r="149" spans="1:104" s="14" customFormat="1" ht="195" x14ac:dyDescent="0.25">
      <c r="A149" s="65">
        <v>148</v>
      </c>
      <c r="B149" s="65" t="s">
        <v>1242</v>
      </c>
      <c r="C149" s="65" t="s">
        <v>1243</v>
      </c>
      <c r="D149" s="110">
        <v>931657</v>
      </c>
      <c r="E149" s="260" t="s">
        <v>1244</v>
      </c>
      <c r="F149" s="68">
        <v>41103</v>
      </c>
      <c r="G149" s="65" t="s">
        <v>1245</v>
      </c>
      <c r="H149" s="65" t="s">
        <v>1243</v>
      </c>
      <c r="I149" s="109">
        <v>67708</v>
      </c>
      <c r="J149" s="68">
        <v>41122</v>
      </c>
      <c r="K149" s="68">
        <v>45687</v>
      </c>
      <c r="L149" s="65" t="s">
        <v>1246</v>
      </c>
      <c r="M149" s="65" t="s">
        <v>1247</v>
      </c>
      <c r="N149" s="65" t="s">
        <v>142</v>
      </c>
      <c r="O149" s="109">
        <v>242360</v>
      </c>
      <c r="P149" s="65" t="s">
        <v>1248</v>
      </c>
      <c r="Q149" s="68" t="s">
        <v>1249</v>
      </c>
      <c r="R149" s="89" t="s">
        <v>1250</v>
      </c>
      <c r="S149" s="68" t="s">
        <v>1251</v>
      </c>
      <c r="T149" s="65"/>
      <c r="U149" s="65"/>
      <c r="V149" s="65"/>
      <c r="W149" s="65"/>
      <c r="X149" s="261">
        <v>61.72</v>
      </c>
      <c r="Y149" s="100">
        <v>664</v>
      </c>
      <c r="Z149" s="100">
        <v>242360</v>
      </c>
      <c r="AA149" s="65" t="s">
        <v>109</v>
      </c>
      <c r="AB149" s="65">
        <v>35</v>
      </c>
      <c r="AC149" s="65">
        <v>25</v>
      </c>
      <c r="AD149" s="65">
        <v>125</v>
      </c>
      <c r="AE149" s="100">
        <v>2</v>
      </c>
      <c r="AF149" s="65">
        <v>0.04</v>
      </c>
      <c r="AG149" s="65">
        <v>10</v>
      </c>
      <c r="AH149" s="65"/>
      <c r="AI149" s="65">
        <v>2</v>
      </c>
      <c r="AJ149" s="65">
        <v>0.3</v>
      </c>
      <c r="AK149" s="65" t="s">
        <v>1214</v>
      </c>
      <c r="AL149" s="68" t="s">
        <v>1252</v>
      </c>
      <c r="AM149" s="68" t="s">
        <v>1253</v>
      </c>
      <c r="AN149" s="65" t="s">
        <v>1254</v>
      </c>
      <c r="AO149" s="65" t="s">
        <v>89</v>
      </c>
      <c r="AP149" s="65" t="s">
        <v>90</v>
      </c>
      <c r="AQ149" s="65" t="s">
        <v>145</v>
      </c>
      <c r="AT149" s="65" t="str">
        <f t="shared" ca="1" si="44"/>
        <v>Изтекло</v>
      </c>
      <c r="AU149" s="65" t="str">
        <f t="shared" si="45"/>
        <v>Действащо</v>
      </c>
      <c r="CE149" s="65" t="str">
        <f t="shared" si="46"/>
        <v>12.2.2013 27.03.2019 29.9.2023</v>
      </c>
      <c r="CF149" s="68">
        <f t="shared" si="64"/>
        <v>41317</v>
      </c>
      <c r="CG149" s="68" t="e">
        <f>IF(TRIM(MID(SUBSTITUTE($CE149," ",REPT(" ",99)),COLUMN(#REF!)*99-98,99))="","",DATEVALUE(TRIM(MID(SUBSTITUTE($CE149," ",REPT(" ",99)),COLUMN(#REF!)*99-98,99))))</f>
        <v>#REF!</v>
      </c>
      <c r="CH149" s="68">
        <f t="shared" si="47"/>
        <v>43551</v>
      </c>
      <c r="CI149" s="68">
        <f t="shared" si="48"/>
        <v>45198</v>
      </c>
      <c r="CJ149" s="68" t="str">
        <f t="shared" si="49"/>
        <v/>
      </c>
      <c r="CK149" s="68" t="str">
        <f t="shared" si="50"/>
        <v/>
      </c>
      <c r="CL149" s="68" t="str">
        <f t="shared" si="51"/>
        <v/>
      </c>
      <c r="CM149" s="68" t="str">
        <f t="shared" si="52"/>
        <v/>
      </c>
      <c r="CN149" s="68" t="str">
        <f t="shared" si="53"/>
        <v/>
      </c>
      <c r="CO149" s="68" t="str">
        <f t="shared" si="54"/>
        <v/>
      </c>
      <c r="CP149" s="65" t="str">
        <f t="shared" si="55"/>
        <v>23.12.2016 27.03.2019 29.9.2023</v>
      </c>
      <c r="CQ149" s="68">
        <f t="shared" si="65"/>
        <v>42727</v>
      </c>
      <c r="CR149" s="68" t="e">
        <f>IF(TRIM(MID(SUBSTITUTE($CP149," ",REPT(" ",99)),COLUMN(#REF!)*99-98,99))="","",DATEVALUE(TRIM(MID(SUBSTITUTE($CP149," ",REPT(" ",99)),COLUMN(#REF!)*99-98,99))))</f>
        <v>#REF!</v>
      </c>
      <c r="CS149" s="68">
        <f t="shared" si="56"/>
        <v>43551</v>
      </c>
      <c r="CT149" s="68">
        <f t="shared" si="57"/>
        <v>45198</v>
      </c>
      <c r="CU149" s="68" t="str">
        <f t="shared" si="58"/>
        <v/>
      </c>
      <c r="CV149" s="68" t="str">
        <f t="shared" si="59"/>
        <v/>
      </c>
      <c r="CW149" s="68" t="str">
        <f t="shared" si="60"/>
        <v/>
      </c>
      <c r="CX149" s="68" t="str">
        <f t="shared" si="61"/>
        <v/>
      </c>
      <c r="CY149" s="68" t="str">
        <f t="shared" si="62"/>
        <v/>
      </c>
      <c r="CZ149" s="68" t="str">
        <f t="shared" si="63"/>
        <v/>
      </c>
    </row>
    <row r="150" spans="1:104" s="9" customFormat="1" ht="30" customHeight="1" x14ac:dyDescent="0.25">
      <c r="A150" s="41">
        <v>149</v>
      </c>
      <c r="B150" s="45" t="s">
        <v>2281</v>
      </c>
      <c r="C150" s="45" t="s">
        <v>125</v>
      </c>
      <c r="D150" s="46"/>
      <c r="E150" s="47" t="s">
        <v>1255</v>
      </c>
      <c r="F150" s="48">
        <v>41121</v>
      </c>
      <c r="G150" s="41" t="s">
        <v>1256</v>
      </c>
      <c r="H150" s="45" t="s">
        <v>125</v>
      </c>
      <c r="I150" s="45">
        <v>10135</v>
      </c>
      <c r="J150" s="48">
        <v>41136</v>
      </c>
      <c r="K150" s="48">
        <v>45777</v>
      </c>
      <c r="L150" s="41" t="s">
        <v>128</v>
      </c>
      <c r="M150" s="45" t="s">
        <v>622</v>
      </c>
      <c r="N150" s="45" t="s">
        <v>130</v>
      </c>
      <c r="O150" s="99">
        <v>1500</v>
      </c>
      <c r="P150" s="41"/>
      <c r="Q150" s="41"/>
      <c r="R150" s="84">
        <v>67</v>
      </c>
      <c r="S150" s="44">
        <v>44301</v>
      </c>
      <c r="T150" s="41"/>
      <c r="U150" s="41"/>
      <c r="V150" s="41"/>
      <c r="W150" s="41"/>
      <c r="X150" s="99">
        <v>4.32</v>
      </c>
      <c r="Y150" s="94">
        <v>4</v>
      </c>
      <c r="Z150" s="94">
        <v>1500</v>
      </c>
      <c r="AA150" s="41" t="s">
        <v>192</v>
      </c>
      <c r="AB150" s="41">
        <v>50</v>
      </c>
      <c r="AC150" s="41">
        <v>25</v>
      </c>
      <c r="AD150" s="41">
        <v>125</v>
      </c>
      <c r="AE150" s="94"/>
      <c r="AF150" s="41"/>
      <c r="AG150" s="41"/>
      <c r="AH150" s="41"/>
      <c r="AI150" s="41"/>
      <c r="AJ150" s="41"/>
      <c r="AK150" s="41"/>
      <c r="AL150" s="48" t="s">
        <v>1257</v>
      </c>
      <c r="AM150" s="48" t="s">
        <v>1258</v>
      </c>
      <c r="AN150" s="41" t="s">
        <v>1045</v>
      </c>
      <c r="AO150" s="41"/>
      <c r="AP150" s="41"/>
      <c r="AQ150" s="41"/>
      <c r="AT150" s="41" t="str">
        <f t="shared" ca="1" si="44"/>
        <v>Изтекло</v>
      </c>
      <c r="AU150" s="41" t="str">
        <f t="shared" si="45"/>
        <v>Действащо</v>
      </c>
      <c r="CE150" s="41" t="str">
        <f t="shared" si="46"/>
        <v/>
      </c>
      <c r="CF150" s="44" t="str">
        <f t="shared" si="64"/>
        <v/>
      </c>
      <c r="CG150" s="44" t="e">
        <f>IF(TRIM(MID(SUBSTITUTE($CE150," ",REPT(" ",99)),COLUMN(#REF!)*99-98,99))="","",DATEVALUE(TRIM(MID(SUBSTITUTE($CE150," ",REPT(" ",99)),COLUMN(#REF!)*99-98,99))))</f>
        <v>#REF!</v>
      </c>
      <c r="CH150" s="44" t="str">
        <f t="shared" si="47"/>
        <v/>
      </c>
      <c r="CI150" s="44" t="str">
        <f t="shared" si="48"/>
        <v/>
      </c>
      <c r="CJ150" s="44" t="str">
        <f t="shared" si="49"/>
        <v/>
      </c>
      <c r="CK150" s="44" t="str">
        <f t="shared" si="50"/>
        <v/>
      </c>
      <c r="CL150" s="44" t="str">
        <f t="shared" si="51"/>
        <v/>
      </c>
      <c r="CM150" s="44" t="str">
        <f t="shared" si="52"/>
        <v/>
      </c>
      <c r="CN150" s="44" t="str">
        <f t="shared" si="53"/>
        <v/>
      </c>
      <c r="CO150" s="44" t="str">
        <f t="shared" si="54"/>
        <v/>
      </c>
      <c r="CP150" s="41" t="str">
        <f t="shared" si="55"/>
        <v>15.04.2021</v>
      </c>
      <c r="CQ150" s="44">
        <f t="shared" si="65"/>
        <v>44301</v>
      </c>
      <c r="CR150" s="44" t="e">
        <f>IF(TRIM(MID(SUBSTITUTE($CP150," ",REPT(" ",99)),COLUMN(#REF!)*99-98,99))="","",DATEVALUE(TRIM(MID(SUBSTITUTE($CP150," ",REPT(" ",99)),COLUMN(#REF!)*99-98,99))))</f>
        <v>#REF!</v>
      </c>
      <c r="CS150" s="44" t="str">
        <f t="shared" si="56"/>
        <v/>
      </c>
      <c r="CT150" s="44" t="str">
        <f t="shared" si="57"/>
        <v/>
      </c>
      <c r="CU150" s="44" t="str">
        <f t="shared" si="58"/>
        <v/>
      </c>
      <c r="CV150" s="44" t="str">
        <f t="shared" si="59"/>
        <v/>
      </c>
      <c r="CW150" s="44" t="str">
        <f t="shared" si="60"/>
        <v/>
      </c>
      <c r="CX150" s="44" t="str">
        <f t="shared" si="61"/>
        <v/>
      </c>
      <c r="CY150" s="44" t="str">
        <f t="shared" si="62"/>
        <v/>
      </c>
      <c r="CZ150" s="44" t="str">
        <f t="shared" si="63"/>
        <v/>
      </c>
    </row>
    <row r="151" spans="1:104" s="6" customFormat="1" ht="195" x14ac:dyDescent="0.25">
      <c r="A151" s="27">
        <v>150</v>
      </c>
      <c r="B151" s="27" t="s">
        <v>2293</v>
      </c>
      <c r="C151" s="27" t="s">
        <v>197</v>
      </c>
      <c r="D151" s="28">
        <v>931721</v>
      </c>
      <c r="E151" s="29" t="s">
        <v>1259</v>
      </c>
      <c r="F151" s="30">
        <v>41137</v>
      </c>
      <c r="G151" s="27" t="s">
        <v>1260</v>
      </c>
      <c r="H151" s="27" t="s">
        <v>197</v>
      </c>
      <c r="I151" s="27">
        <v>83510</v>
      </c>
      <c r="J151" s="30">
        <v>41155</v>
      </c>
      <c r="K151" s="76">
        <v>46447</v>
      </c>
      <c r="L151" s="79" t="s">
        <v>1261</v>
      </c>
      <c r="M151" s="27" t="s">
        <v>1262</v>
      </c>
      <c r="N151" s="27" t="s">
        <v>142</v>
      </c>
      <c r="O151" s="27">
        <v>23854940</v>
      </c>
      <c r="P151" s="27">
        <v>34</v>
      </c>
      <c r="Q151" s="30">
        <v>44256</v>
      </c>
      <c r="R151" s="1" t="s">
        <v>1263</v>
      </c>
      <c r="S151" s="30" t="s">
        <v>1264</v>
      </c>
      <c r="T151" s="27"/>
      <c r="U151" s="27"/>
      <c r="V151" s="27"/>
      <c r="W151" s="27"/>
      <c r="X151" s="119">
        <v>3780</v>
      </c>
      <c r="Y151" s="75">
        <v>65352</v>
      </c>
      <c r="Z151" s="75">
        <v>23854940</v>
      </c>
      <c r="AA151" s="28" t="s">
        <v>85</v>
      </c>
      <c r="AB151" s="27">
        <v>35</v>
      </c>
      <c r="AC151" s="27">
        <v>25</v>
      </c>
      <c r="AD151" s="27">
        <v>125</v>
      </c>
      <c r="AE151" s="75"/>
      <c r="AF151" s="27"/>
      <c r="AG151" s="27"/>
      <c r="AH151" s="27">
        <v>10</v>
      </c>
      <c r="AI151" s="27">
        <v>1</v>
      </c>
      <c r="AJ151" s="27">
        <v>0.5</v>
      </c>
      <c r="AK151" s="78" t="s">
        <v>1265</v>
      </c>
      <c r="AL151" s="5" t="s">
        <v>1266</v>
      </c>
      <c r="AM151" s="5" t="s">
        <v>1267</v>
      </c>
      <c r="AN151" s="27" t="s">
        <v>1268</v>
      </c>
      <c r="AO151" s="27" t="s">
        <v>89</v>
      </c>
      <c r="AP151" s="27" t="s">
        <v>90</v>
      </c>
      <c r="AQ151" s="27" t="s">
        <v>145</v>
      </c>
      <c r="AT151" s="27" t="str">
        <f t="shared" ca="1" si="44"/>
        <v>Действащо</v>
      </c>
      <c r="AU151" s="27" t="str">
        <f t="shared" si="45"/>
        <v>Действащо</v>
      </c>
      <c r="CE151" s="27" t="str">
        <f>TRIM(TEXT(SUBSTITUTE(S152,CHAR(10)," "),"dd.mm.yyyy"))</f>
        <v>06.11.2013</v>
      </c>
      <c r="CF151" s="30">
        <f t="shared" si="64"/>
        <v>41584</v>
      </c>
      <c r="CG151" s="30" t="e">
        <f>IF(TRIM(MID(SUBSTITUTE($CE151," ",REPT(" ",99)),COLUMN(#REF!)*99-98,99))="","",DATEVALUE(TRIM(MID(SUBSTITUTE($CE151," ",REPT(" ",99)),COLUMN(#REF!)*99-98,99))))</f>
        <v>#REF!</v>
      </c>
      <c r="CH151" s="30" t="str">
        <f t="shared" si="47"/>
        <v/>
      </c>
      <c r="CI151" s="30" t="str">
        <f t="shared" si="48"/>
        <v/>
      </c>
      <c r="CJ151" s="30" t="str">
        <f t="shared" si="49"/>
        <v/>
      </c>
      <c r="CK151" s="30" t="str">
        <f t="shared" si="50"/>
        <v/>
      </c>
      <c r="CL151" s="30" t="str">
        <f t="shared" si="51"/>
        <v/>
      </c>
      <c r="CM151" s="30" t="str">
        <f t="shared" si="52"/>
        <v/>
      </c>
      <c r="CN151" s="30" t="str">
        <f t="shared" si="53"/>
        <v/>
      </c>
      <c r="CO151" s="30" t="str">
        <f t="shared" si="54"/>
        <v/>
      </c>
      <c r="CP151" s="27" t="str">
        <f t="shared" si="55"/>
        <v>14.12.2016 1.3.2021</v>
      </c>
      <c r="CQ151" s="30">
        <f t="shared" si="65"/>
        <v>42718</v>
      </c>
      <c r="CR151" s="30" t="e">
        <f>IF(TRIM(MID(SUBSTITUTE($CP151," ",REPT(" ",99)),COLUMN(#REF!)*99-98,99))="","",DATEVALUE(TRIM(MID(SUBSTITUTE($CP151," ",REPT(" ",99)),COLUMN(#REF!)*99-98,99))))</f>
        <v>#REF!</v>
      </c>
      <c r="CS151" s="30">
        <f t="shared" si="56"/>
        <v>44256</v>
      </c>
      <c r="CT151" s="30" t="str">
        <f t="shared" si="57"/>
        <v/>
      </c>
      <c r="CU151" s="30" t="str">
        <f t="shared" si="58"/>
        <v/>
      </c>
      <c r="CV151" s="30" t="str">
        <f t="shared" si="59"/>
        <v/>
      </c>
      <c r="CW151" s="30" t="str">
        <f t="shared" si="60"/>
        <v/>
      </c>
      <c r="CX151" s="30" t="str">
        <f t="shared" si="61"/>
        <v/>
      </c>
      <c r="CY151" s="30" t="str">
        <f t="shared" si="62"/>
        <v/>
      </c>
      <c r="CZ151" s="30" t="str">
        <f t="shared" si="63"/>
        <v/>
      </c>
    </row>
    <row r="152" spans="1:104" s="9" customFormat="1" x14ac:dyDescent="0.25">
      <c r="A152" s="27">
        <v>151</v>
      </c>
      <c r="B152" s="41" t="s">
        <v>1269</v>
      </c>
      <c r="C152" s="41" t="s">
        <v>137</v>
      </c>
      <c r="D152" s="42">
        <v>127560469</v>
      </c>
      <c r="E152" s="43" t="s">
        <v>1270</v>
      </c>
      <c r="F152" s="44">
        <v>41148</v>
      </c>
      <c r="G152" s="41" t="s">
        <v>1271</v>
      </c>
      <c r="H152" s="41" t="s">
        <v>137</v>
      </c>
      <c r="I152" s="41">
        <v>78210</v>
      </c>
      <c r="J152" s="44">
        <v>41167</v>
      </c>
      <c r="K152" s="44">
        <v>41639</v>
      </c>
      <c r="L152" s="45" t="s">
        <v>1272</v>
      </c>
      <c r="M152" s="41" t="s">
        <v>141</v>
      </c>
      <c r="N152" s="41" t="s">
        <v>142</v>
      </c>
      <c r="O152" s="41">
        <v>58400</v>
      </c>
      <c r="P152" s="41"/>
      <c r="Q152" s="41"/>
      <c r="R152" s="45">
        <v>1228</v>
      </c>
      <c r="S152" s="48">
        <v>41584</v>
      </c>
      <c r="T152" s="41"/>
      <c r="U152" s="41"/>
      <c r="V152" s="41"/>
      <c r="W152" s="41"/>
      <c r="X152" s="99">
        <v>20</v>
      </c>
      <c r="Y152" s="94">
        <v>160</v>
      </c>
      <c r="Z152" s="94">
        <v>58400</v>
      </c>
      <c r="AA152" s="42" t="s">
        <v>85</v>
      </c>
      <c r="AB152" s="41">
        <v>50</v>
      </c>
      <c r="AC152" s="41">
        <v>40</v>
      </c>
      <c r="AD152" s="41">
        <v>250</v>
      </c>
      <c r="AE152" s="94">
        <v>2</v>
      </c>
      <c r="AF152" s="41">
        <v>0.04</v>
      </c>
      <c r="AG152" s="41">
        <v>10</v>
      </c>
      <c r="AH152" s="41"/>
      <c r="AI152" s="41"/>
      <c r="AJ152" s="41">
        <v>0.3</v>
      </c>
      <c r="AK152" s="41"/>
      <c r="AL152" s="48" t="s">
        <v>1273</v>
      </c>
      <c r="AM152" s="48" t="s">
        <v>1274</v>
      </c>
      <c r="AN152" s="41" t="s">
        <v>1045</v>
      </c>
      <c r="AO152" s="41"/>
      <c r="AP152" s="41"/>
      <c r="AQ152" s="41"/>
      <c r="AT152" s="41" t="str">
        <f t="shared" ca="1" si="44"/>
        <v>Изтекло</v>
      </c>
      <c r="AU152" s="41" t="str">
        <f t="shared" si="45"/>
        <v>Изтекло</v>
      </c>
      <c r="CE152" s="41" t="str">
        <f t="shared" ref="CE152:CE154" si="66">TRIM(TEXT(SUBSTITUTE(S153,CHAR(10)," "),"dd.mm.yyyy"))</f>
        <v/>
      </c>
      <c r="CF152" s="44" t="str">
        <f t="shared" si="64"/>
        <v/>
      </c>
      <c r="CG152" s="44" t="e">
        <f>IF(TRIM(MID(SUBSTITUTE($CE152," ",REPT(" ",99)),COLUMN(#REF!)*99-98,99))="","",DATEVALUE(TRIM(MID(SUBSTITUTE($CE152," ",REPT(" ",99)),COLUMN(#REF!)*99-98,99))))</f>
        <v>#REF!</v>
      </c>
      <c r="CH152" s="44" t="str">
        <f t="shared" ref="CH152:CH154" si="67">IF(TRIM(MID(SUBSTITUTE($CE152," ",REPT(" ",99)),COLUMN(B152)*99-98,99))="","",DATEVALUE(TRIM(MID(SUBSTITUTE($CE152," ",REPT(" ",99)),COLUMN(B152)*99-98,99))))</f>
        <v/>
      </c>
      <c r="CI152" s="44" t="str">
        <f t="shared" ref="CI152:CI154" si="68">IF(TRIM(MID(SUBSTITUTE($CE152," ",REPT(" ",99)),COLUMN(C152)*99-98,99))="","",DATEVALUE(TRIM(MID(SUBSTITUTE($CE152," ",REPT(" ",99)),COLUMN(C152)*99-98,99))))</f>
        <v/>
      </c>
      <c r="CJ152" s="44" t="str">
        <f t="shared" ref="CJ152:CJ154" si="69">IF(TRIM(MID(SUBSTITUTE($CE152," ",REPT(" ",99)),COLUMN(D152)*99-98,99))="","",DATEVALUE(TRIM(MID(SUBSTITUTE($CE152," ",REPT(" ",99)),COLUMN(D152)*99-98,99))))</f>
        <v/>
      </c>
      <c r="CK152" s="44" t="str">
        <f t="shared" ref="CK152:CK154" si="70">IF(TRIM(MID(SUBSTITUTE($CE152," ",REPT(" ",99)),COLUMN(E152)*99-98,99))="","",DATEVALUE(TRIM(MID(SUBSTITUTE($CE152," ",REPT(" ",99)),COLUMN(E152)*99-98,99))))</f>
        <v/>
      </c>
      <c r="CL152" s="44" t="str">
        <f t="shared" ref="CL152:CL154" si="71">IF(TRIM(MID(SUBSTITUTE($CE152," ",REPT(" ",99)),COLUMN(F152)*99-98,99))="","",DATEVALUE(TRIM(MID(SUBSTITUTE($CE152," ",REPT(" ",99)),COLUMN(F152)*99-98,99))))</f>
        <v/>
      </c>
      <c r="CM152" s="44" t="str">
        <f t="shared" ref="CM152:CM154" si="72">IF(TRIM(MID(SUBSTITUTE($CE152," ",REPT(" ",99)),COLUMN(G152)*99-98,99))="","",DATEVALUE(TRIM(MID(SUBSTITUTE($CE152," ",REPT(" ",99)),COLUMN(G152)*99-98,99))))</f>
        <v/>
      </c>
      <c r="CN152" s="44" t="str">
        <f t="shared" ref="CN152:CN154" si="73">IF(TRIM(MID(SUBSTITUTE($CE152," ",REPT(" ",99)),COLUMN(H152)*99-98,99))="","",DATEVALUE(TRIM(MID(SUBSTITUTE($CE152," ",REPT(" ",99)),COLUMN(H152)*99-98,99))))</f>
        <v/>
      </c>
      <c r="CO152" s="44" t="str">
        <f t="shared" ref="CO152:CO154" si="74">IF(TRIM(MID(SUBSTITUTE($CE152," ",REPT(" ",99)),COLUMN(I152)*99-98,99))="","",DATEVALUE(TRIM(MID(SUBSTITUTE($CE152," ",REPT(" ",99)),COLUMN(I152)*99-98,99))))</f>
        <v/>
      </c>
      <c r="CP152" s="41" t="str">
        <f t="shared" ref="CP152:CP154" si="75">TRIM(TEXT(SUBSTITUTE(S152,CHAR(10)," "),"dd.mm.yyyy"))</f>
        <v>06.11.2013</v>
      </c>
      <c r="CQ152" s="44">
        <f t="shared" si="65"/>
        <v>41584</v>
      </c>
      <c r="CR152" s="44" t="e">
        <f>IF(TRIM(MID(SUBSTITUTE($CP152," ",REPT(" ",99)),COLUMN(#REF!)*99-98,99))="","",DATEVALUE(TRIM(MID(SUBSTITUTE($CP152," ",REPT(" ",99)),COLUMN(#REF!)*99-98,99))))</f>
        <v>#REF!</v>
      </c>
      <c r="CS152" s="44" t="str">
        <f t="shared" ref="CS152:CS154" si="76">IF(TRIM(MID(SUBSTITUTE($CP152," ",REPT(" ",99)),COLUMN(B152)*99-98,99))="","",DATEVALUE(TRIM(MID(SUBSTITUTE($CP152," ",REPT(" ",99)),COLUMN(B152)*99-98,99))))</f>
        <v/>
      </c>
      <c r="CT152" s="44" t="str">
        <f t="shared" ref="CT152:CT154" si="77">IF(TRIM(MID(SUBSTITUTE($CP152," ",REPT(" ",99)),COLUMN(C152)*99-98,99))="","",DATEVALUE(TRIM(MID(SUBSTITUTE($CP152," ",REPT(" ",99)),COLUMN(C152)*99-98,99))))</f>
        <v/>
      </c>
      <c r="CU152" s="44" t="str">
        <f t="shared" ref="CU152:CU154" si="78">IF(TRIM(MID(SUBSTITUTE($CP152," ",REPT(" ",99)),COLUMN(D152)*99-98,99))="","",DATEVALUE(TRIM(MID(SUBSTITUTE($CP152," ",REPT(" ",99)),COLUMN(D152)*99-98,99))))</f>
        <v/>
      </c>
      <c r="CV152" s="44" t="str">
        <f t="shared" ref="CV152:CV154" si="79">IF(TRIM(MID(SUBSTITUTE($CP152," ",REPT(" ",99)),COLUMN(E152)*99-98,99))="","",DATEVALUE(TRIM(MID(SUBSTITUTE($CP152," ",REPT(" ",99)),COLUMN(E152)*99-98,99))))</f>
        <v/>
      </c>
      <c r="CW152" s="44" t="str">
        <f t="shared" ref="CW152:CW154" si="80">IF(TRIM(MID(SUBSTITUTE($CP152," ",REPT(" ",99)),COLUMN(F152)*99-98,99))="","",DATEVALUE(TRIM(MID(SUBSTITUTE($CP152," ",REPT(" ",99)),COLUMN(F152)*99-98,99))))</f>
        <v/>
      </c>
      <c r="CX152" s="44" t="str">
        <f t="shared" ref="CX152:CX154" si="81">IF(TRIM(MID(SUBSTITUTE($CP152," ",REPT(" ",99)),COLUMN(G152)*99-98,99))="","",DATEVALUE(TRIM(MID(SUBSTITUTE($CP152," ",REPT(" ",99)),COLUMN(G152)*99-98,99))))</f>
        <v/>
      </c>
      <c r="CY152" s="44" t="str">
        <f t="shared" ref="CY152:CY154" si="82">IF(TRIM(MID(SUBSTITUTE($CP152," ",REPT(" ",99)),COLUMN(H152)*99-98,99))="","",DATEVALUE(TRIM(MID(SUBSTITUTE($CP152," ",REPT(" ",99)),COLUMN(H152)*99-98,99))))</f>
        <v/>
      </c>
      <c r="CZ152" s="44" t="str">
        <f t="shared" ref="CZ152:CZ154" si="83">IF(TRIM(MID(SUBSTITUTE($CP152," ",REPT(" ",99)),COLUMN(I152)*99-98,99))="","",DATEVALUE(TRIM(MID(SUBSTITUTE($CP152," ",REPT(" ",99)),COLUMN(I152)*99-98,99))))</f>
        <v/>
      </c>
    </row>
    <row r="153" spans="1:104" s="9" customFormat="1" x14ac:dyDescent="0.25">
      <c r="A153" s="27">
        <v>152</v>
      </c>
      <c r="B153" s="41" t="s">
        <v>1275</v>
      </c>
      <c r="C153" s="41" t="s">
        <v>217</v>
      </c>
      <c r="D153" s="42">
        <v>127016097</v>
      </c>
      <c r="E153" s="43" t="s">
        <v>1276</v>
      </c>
      <c r="F153" s="44">
        <v>41148</v>
      </c>
      <c r="G153" s="41"/>
      <c r="H153" s="41" t="s">
        <v>217</v>
      </c>
      <c r="I153" s="41">
        <v>58222</v>
      </c>
      <c r="J153" s="44">
        <v>41165</v>
      </c>
      <c r="K153" s="44">
        <v>41639</v>
      </c>
      <c r="L153" s="45" t="s">
        <v>1272</v>
      </c>
      <c r="M153" s="41" t="s">
        <v>141</v>
      </c>
      <c r="N153" s="41" t="s">
        <v>142</v>
      </c>
      <c r="O153" s="41">
        <v>60000</v>
      </c>
      <c r="P153" s="41"/>
      <c r="Q153" s="41"/>
      <c r="R153" s="88"/>
      <c r="S153" s="45"/>
      <c r="T153" s="41"/>
      <c r="U153" s="41"/>
      <c r="V153" s="41"/>
      <c r="W153" s="41"/>
      <c r="X153" s="99">
        <v>30</v>
      </c>
      <c r="Y153" s="94">
        <v>240</v>
      </c>
      <c r="Z153" s="94">
        <v>60000</v>
      </c>
      <c r="AA153" s="42" t="s">
        <v>85</v>
      </c>
      <c r="AB153" s="41">
        <v>50</v>
      </c>
      <c r="AC153" s="41">
        <v>40</v>
      </c>
      <c r="AD153" s="41">
        <v>250</v>
      </c>
      <c r="AE153" s="94">
        <v>2</v>
      </c>
      <c r="AF153" s="41">
        <v>0.04</v>
      </c>
      <c r="AG153" s="41">
        <v>10</v>
      </c>
      <c r="AH153" s="41"/>
      <c r="AI153" s="41"/>
      <c r="AJ153" s="41">
        <v>0.3</v>
      </c>
      <c r="AK153" s="41"/>
      <c r="AL153" s="48" t="s">
        <v>1277</v>
      </c>
      <c r="AM153" s="48" t="s">
        <v>1278</v>
      </c>
      <c r="AN153" s="41" t="s">
        <v>1045</v>
      </c>
      <c r="AO153" s="41"/>
      <c r="AP153" s="41"/>
      <c r="AQ153" s="41"/>
      <c r="AT153" s="41" t="str">
        <f t="shared" ca="1" si="44"/>
        <v>Изтекло</v>
      </c>
      <c r="AU153" s="41" t="str">
        <f t="shared" si="45"/>
        <v>Изтекло</v>
      </c>
      <c r="CE153" s="41" t="str">
        <f t="shared" si="66"/>
        <v/>
      </c>
      <c r="CF153" s="44" t="str">
        <f t="shared" si="64"/>
        <v/>
      </c>
      <c r="CG153" s="44" t="e">
        <f>IF(TRIM(MID(SUBSTITUTE($CE153," ",REPT(" ",99)),COLUMN(#REF!)*99-98,99))="","",DATEVALUE(TRIM(MID(SUBSTITUTE($CE153," ",REPT(" ",99)),COLUMN(#REF!)*99-98,99))))</f>
        <v>#REF!</v>
      </c>
      <c r="CH153" s="44" t="str">
        <f t="shared" si="67"/>
        <v/>
      </c>
      <c r="CI153" s="44" t="str">
        <f t="shared" si="68"/>
        <v/>
      </c>
      <c r="CJ153" s="44" t="str">
        <f t="shared" si="69"/>
        <v/>
      </c>
      <c r="CK153" s="44" t="str">
        <f t="shared" si="70"/>
        <v/>
      </c>
      <c r="CL153" s="44" t="str">
        <f t="shared" si="71"/>
        <v/>
      </c>
      <c r="CM153" s="44" t="str">
        <f t="shared" si="72"/>
        <v/>
      </c>
      <c r="CN153" s="44" t="str">
        <f t="shared" si="73"/>
        <v/>
      </c>
      <c r="CO153" s="44" t="str">
        <f t="shared" si="74"/>
        <v/>
      </c>
      <c r="CP153" s="41" t="str">
        <f t="shared" si="75"/>
        <v/>
      </c>
      <c r="CQ153" s="44" t="str">
        <f t="shared" si="65"/>
        <v/>
      </c>
      <c r="CR153" s="44" t="e">
        <f>IF(TRIM(MID(SUBSTITUTE($CP153," ",REPT(" ",99)),COLUMN(#REF!)*99-98,99))="","",DATEVALUE(TRIM(MID(SUBSTITUTE($CP153," ",REPT(" ",99)),COLUMN(#REF!)*99-98,99))))</f>
        <v>#REF!</v>
      </c>
      <c r="CS153" s="44" t="str">
        <f t="shared" si="76"/>
        <v/>
      </c>
      <c r="CT153" s="44" t="str">
        <f t="shared" si="77"/>
        <v/>
      </c>
      <c r="CU153" s="44" t="str">
        <f t="shared" si="78"/>
        <v/>
      </c>
      <c r="CV153" s="44" t="str">
        <f t="shared" si="79"/>
        <v/>
      </c>
      <c r="CW153" s="44" t="str">
        <f t="shared" si="80"/>
        <v/>
      </c>
      <c r="CX153" s="44" t="str">
        <f t="shared" si="81"/>
        <v/>
      </c>
      <c r="CY153" s="44" t="str">
        <f t="shared" si="82"/>
        <v/>
      </c>
      <c r="CZ153" s="44" t="str">
        <f t="shared" si="83"/>
        <v/>
      </c>
    </row>
    <row r="154" spans="1:104" s="9" customFormat="1" ht="75" x14ac:dyDescent="0.25">
      <c r="A154" s="27">
        <v>153</v>
      </c>
      <c r="B154" s="45" t="s">
        <v>518</v>
      </c>
      <c r="C154" s="45" t="s">
        <v>125</v>
      </c>
      <c r="D154" s="46">
        <v>103002253</v>
      </c>
      <c r="E154" s="47" t="s">
        <v>1279</v>
      </c>
      <c r="F154" s="48">
        <v>41155</v>
      </c>
      <c r="G154" s="45" t="s">
        <v>1280</v>
      </c>
      <c r="H154" s="45" t="s">
        <v>1281</v>
      </c>
      <c r="I154" s="45">
        <v>24565</v>
      </c>
      <c r="J154" s="48">
        <v>38566</v>
      </c>
      <c r="K154" s="48">
        <v>42369</v>
      </c>
      <c r="L154" s="45" t="s">
        <v>1282</v>
      </c>
      <c r="M154" s="45" t="s">
        <v>1283</v>
      </c>
      <c r="N154" s="45" t="s">
        <v>142</v>
      </c>
      <c r="O154" s="45">
        <v>350000</v>
      </c>
      <c r="P154" s="41"/>
      <c r="Q154" s="41"/>
      <c r="R154" s="84"/>
      <c r="S154" s="41"/>
      <c r="T154" s="41"/>
      <c r="U154" s="41"/>
      <c r="V154" s="41"/>
      <c r="W154" s="41"/>
      <c r="X154" s="99"/>
      <c r="Y154" s="94">
        <v>959</v>
      </c>
      <c r="Z154" s="94">
        <v>350000</v>
      </c>
      <c r="AA154" s="41" t="s">
        <v>109</v>
      </c>
      <c r="AB154" s="41">
        <v>35</v>
      </c>
      <c r="AC154" s="41">
        <v>25</v>
      </c>
      <c r="AD154" s="41">
        <v>125</v>
      </c>
      <c r="AE154" s="94"/>
      <c r="AF154" s="41"/>
      <c r="AG154" s="41"/>
      <c r="AH154" s="41"/>
      <c r="AI154" s="41"/>
      <c r="AJ154" s="41">
        <v>0.3</v>
      </c>
      <c r="AK154" s="41" t="s">
        <v>1284</v>
      </c>
      <c r="AL154" s="48" t="s">
        <v>1285</v>
      </c>
      <c r="AM154" s="48" t="s">
        <v>1286</v>
      </c>
      <c r="AN154" s="41" t="s">
        <v>1287</v>
      </c>
      <c r="AO154" s="41"/>
      <c r="AP154" s="41"/>
      <c r="AQ154" s="41"/>
      <c r="AT154" s="41" t="str">
        <f t="shared" ca="1" si="44"/>
        <v>Изтекло</v>
      </c>
      <c r="AU154" s="41" t="str">
        <f t="shared" si="45"/>
        <v>Изтекло</v>
      </c>
      <c r="CE154" s="41" t="str">
        <f t="shared" si="66"/>
        <v/>
      </c>
      <c r="CF154" s="44" t="str">
        <f t="shared" si="64"/>
        <v/>
      </c>
      <c r="CG154" s="44" t="e">
        <f>IF(TRIM(MID(SUBSTITUTE($CE154," ",REPT(" ",99)),COLUMN(#REF!)*99-98,99))="","",DATEVALUE(TRIM(MID(SUBSTITUTE($CE154," ",REPT(" ",99)),COLUMN(#REF!)*99-98,99))))</f>
        <v>#REF!</v>
      </c>
      <c r="CH154" s="44" t="str">
        <f t="shared" si="67"/>
        <v/>
      </c>
      <c r="CI154" s="44" t="str">
        <f t="shared" si="68"/>
        <v/>
      </c>
      <c r="CJ154" s="44" t="str">
        <f t="shared" si="69"/>
        <v/>
      </c>
      <c r="CK154" s="44" t="str">
        <f t="shared" si="70"/>
        <v/>
      </c>
      <c r="CL154" s="44" t="str">
        <f t="shared" si="71"/>
        <v/>
      </c>
      <c r="CM154" s="44" t="str">
        <f t="shared" si="72"/>
        <v/>
      </c>
      <c r="CN154" s="44" t="str">
        <f t="shared" si="73"/>
        <v/>
      </c>
      <c r="CO154" s="44" t="str">
        <f t="shared" si="74"/>
        <v/>
      </c>
      <c r="CP154" s="41" t="str">
        <f t="shared" si="75"/>
        <v/>
      </c>
      <c r="CQ154" s="44" t="str">
        <f t="shared" si="65"/>
        <v/>
      </c>
      <c r="CR154" s="44" t="e">
        <f>IF(TRIM(MID(SUBSTITUTE($CP154," ",REPT(" ",99)),COLUMN(#REF!)*99-98,99))="","",DATEVALUE(TRIM(MID(SUBSTITUTE($CP154," ",REPT(" ",99)),COLUMN(#REF!)*99-98,99))))</f>
        <v>#REF!</v>
      </c>
      <c r="CS154" s="44" t="str">
        <f t="shared" si="76"/>
        <v/>
      </c>
      <c r="CT154" s="44" t="str">
        <f t="shared" si="77"/>
        <v/>
      </c>
      <c r="CU154" s="44" t="str">
        <f t="shared" si="78"/>
        <v/>
      </c>
      <c r="CV154" s="44" t="str">
        <f t="shared" si="79"/>
        <v/>
      </c>
      <c r="CW154" s="44" t="str">
        <f t="shared" si="80"/>
        <v/>
      </c>
      <c r="CX154" s="44" t="str">
        <f t="shared" si="81"/>
        <v/>
      </c>
      <c r="CY154" s="44" t="str">
        <f t="shared" si="82"/>
        <v/>
      </c>
      <c r="CZ154" s="44" t="str">
        <f t="shared" si="83"/>
        <v/>
      </c>
    </row>
    <row r="155" spans="1:104" s="9" customFormat="1" ht="30" x14ac:dyDescent="0.25">
      <c r="A155" s="27">
        <v>154</v>
      </c>
      <c r="B155" s="41" t="s">
        <v>1288</v>
      </c>
      <c r="C155" s="41" t="s">
        <v>125</v>
      </c>
      <c r="D155" s="42">
        <v>812114069</v>
      </c>
      <c r="E155" s="43" t="s">
        <v>1289</v>
      </c>
      <c r="F155" s="44">
        <v>41106</v>
      </c>
      <c r="G155" s="41" t="s">
        <v>1290</v>
      </c>
      <c r="H155" s="41" t="s">
        <v>76</v>
      </c>
      <c r="I155" s="41">
        <v>7079</v>
      </c>
      <c r="J155" s="44">
        <v>41124</v>
      </c>
      <c r="K155" s="44">
        <v>42369</v>
      </c>
      <c r="L155" s="45" t="s">
        <v>1291</v>
      </c>
      <c r="M155" s="45" t="s">
        <v>1292</v>
      </c>
      <c r="N155" s="45" t="s">
        <v>106</v>
      </c>
      <c r="O155" s="41">
        <v>54416</v>
      </c>
      <c r="P155" s="41">
        <v>1088</v>
      </c>
      <c r="Q155" s="44">
        <v>41373</v>
      </c>
      <c r="R155" s="84"/>
      <c r="S155" s="41"/>
      <c r="T155" s="41"/>
      <c r="U155" s="41"/>
      <c r="V155" s="41"/>
      <c r="W155" s="41"/>
      <c r="X155" s="99">
        <v>25.667999999999999</v>
      </c>
      <c r="Y155" s="94">
        <v>210</v>
      </c>
      <c r="Z155" s="94">
        <v>54416</v>
      </c>
      <c r="AA155" s="42" t="s">
        <v>85</v>
      </c>
      <c r="AB155" s="41">
        <v>30</v>
      </c>
      <c r="AC155" s="41">
        <v>30</v>
      </c>
      <c r="AD155" s="41">
        <v>150</v>
      </c>
      <c r="AE155" s="94"/>
      <c r="AF155" s="41"/>
      <c r="AG155" s="41"/>
      <c r="AH155" s="41">
        <v>10</v>
      </c>
      <c r="AI155" s="41"/>
      <c r="AJ155" s="41" t="s">
        <v>1293</v>
      </c>
      <c r="AK155" s="41" t="s">
        <v>1294</v>
      </c>
      <c r="AL155" s="48" t="s">
        <v>1295</v>
      </c>
      <c r="AM155" s="48" t="s">
        <v>1296</v>
      </c>
      <c r="AN155" s="41" t="s">
        <v>1297</v>
      </c>
      <c r="AO155" s="41"/>
      <c r="AP155" s="41"/>
      <c r="AQ155" s="41"/>
      <c r="AT155" s="41" t="str">
        <f t="shared" ca="1" si="44"/>
        <v>Изтекло</v>
      </c>
      <c r="AU155" s="41" t="str">
        <f t="shared" si="45"/>
        <v>Изтекло</v>
      </c>
      <c r="CE155" s="41" t="str">
        <f t="shared" si="46"/>
        <v>09.04.2013</v>
      </c>
      <c r="CF155" s="44">
        <f t="shared" si="64"/>
        <v>41373</v>
      </c>
      <c r="CG155" s="44" t="e">
        <f>IF(TRIM(MID(SUBSTITUTE($CE155," ",REPT(" ",99)),COLUMN(#REF!)*99-98,99))="","",DATEVALUE(TRIM(MID(SUBSTITUTE($CE155," ",REPT(" ",99)),COLUMN(#REF!)*99-98,99))))</f>
        <v>#REF!</v>
      </c>
      <c r="CH155" s="44" t="str">
        <f t="shared" si="47"/>
        <v/>
      </c>
      <c r="CI155" s="44" t="str">
        <f t="shared" si="48"/>
        <v/>
      </c>
      <c r="CJ155" s="44" t="str">
        <f t="shared" si="49"/>
        <v/>
      </c>
      <c r="CK155" s="44" t="str">
        <f t="shared" si="50"/>
        <v/>
      </c>
      <c r="CL155" s="44" t="str">
        <f t="shared" si="51"/>
        <v/>
      </c>
      <c r="CM155" s="44" t="str">
        <f t="shared" si="52"/>
        <v/>
      </c>
      <c r="CN155" s="44" t="str">
        <f t="shared" si="53"/>
        <v/>
      </c>
      <c r="CO155" s="44" t="str">
        <f t="shared" si="54"/>
        <v/>
      </c>
      <c r="CP155" s="41" t="str">
        <f t="shared" si="55"/>
        <v/>
      </c>
      <c r="CQ155" s="44" t="str">
        <f t="shared" si="65"/>
        <v/>
      </c>
      <c r="CR155" s="44" t="e">
        <f>IF(TRIM(MID(SUBSTITUTE($CP155," ",REPT(" ",99)),COLUMN(#REF!)*99-98,99))="","",DATEVALUE(TRIM(MID(SUBSTITUTE($CP155," ",REPT(" ",99)),COLUMN(#REF!)*99-98,99))))</f>
        <v>#REF!</v>
      </c>
      <c r="CS155" s="44" t="str">
        <f t="shared" si="56"/>
        <v/>
      </c>
      <c r="CT155" s="44" t="str">
        <f t="shared" si="57"/>
        <v/>
      </c>
      <c r="CU155" s="44" t="str">
        <f t="shared" si="58"/>
        <v/>
      </c>
      <c r="CV155" s="44" t="str">
        <f t="shared" si="59"/>
        <v/>
      </c>
      <c r="CW155" s="44" t="str">
        <f t="shared" si="60"/>
        <v/>
      </c>
      <c r="CX155" s="44" t="str">
        <f t="shared" si="61"/>
        <v/>
      </c>
      <c r="CY155" s="44" t="str">
        <f t="shared" si="62"/>
        <v/>
      </c>
      <c r="CZ155" s="44" t="str">
        <f t="shared" si="63"/>
        <v/>
      </c>
    </row>
    <row r="156" spans="1:104" s="8" customFormat="1" ht="45" x14ac:dyDescent="0.25">
      <c r="A156" s="27">
        <v>155</v>
      </c>
      <c r="B156" s="36" t="s">
        <v>925</v>
      </c>
      <c r="C156" s="36" t="s">
        <v>76</v>
      </c>
      <c r="D156" s="37">
        <v>812115210</v>
      </c>
      <c r="E156" s="38" t="s">
        <v>1298</v>
      </c>
      <c r="F156" s="39">
        <v>41228</v>
      </c>
      <c r="G156" s="36" t="s">
        <v>1299</v>
      </c>
      <c r="H156" s="36" t="s">
        <v>1300</v>
      </c>
      <c r="I156" s="36">
        <v>37023</v>
      </c>
      <c r="J156" s="39">
        <v>41247</v>
      </c>
      <c r="K156" s="39">
        <v>42735</v>
      </c>
      <c r="L156" s="36" t="s">
        <v>1301</v>
      </c>
      <c r="M156" s="36" t="s">
        <v>1302</v>
      </c>
      <c r="N156" s="36" t="s">
        <v>373</v>
      </c>
      <c r="O156" s="36">
        <v>5077296</v>
      </c>
      <c r="P156" s="36"/>
      <c r="Q156" s="36"/>
      <c r="R156" s="83"/>
      <c r="S156" s="36"/>
      <c r="T156" s="36">
        <v>99</v>
      </c>
      <c r="U156" s="39">
        <v>42640</v>
      </c>
      <c r="V156" s="36"/>
      <c r="W156" s="36"/>
      <c r="X156" s="93">
        <v>972</v>
      </c>
      <c r="Y156" s="93">
        <v>13910</v>
      </c>
      <c r="Z156" s="93">
        <v>5077296</v>
      </c>
      <c r="AA156" s="36" t="s">
        <v>109</v>
      </c>
      <c r="AB156" s="36">
        <v>35</v>
      </c>
      <c r="AC156" s="36">
        <v>25</v>
      </c>
      <c r="AD156" s="36">
        <v>125</v>
      </c>
      <c r="AE156" s="93"/>
      <c r="AF156" s="36"/>
      <c r="AG156" s="36"/>
      <c r="AH156" s="36">
        <v>15</v>
      </c>
      <c r="AI156" s="36">
        <v>2</v>
      </c>
      <c r="AJ156" s="36">
        <v>0.3</v>
      </c>
      <c r="AK156" s="36" t="s">
        <v>1303</v>
      </c>
      <c r="AL156" s="39" t="s">
        <v>1304</v>
      </c>
      <c r="AM156" s="39" t="s">
        <v>1305</v>
      </c>
      <c r="AN156" s="36" t="s">
        <v>1306</v>
      </c>
      <c r="AO156" s="36"/>
      <c r="AP156" s="36"/>
      <c r="AQ156" s="36"/>
      <c r="AT156" s="36" t="str">
        <f t="shared" ca="1" si="44"/>
        <v>Прекратено</v>
      </c>
      <c r="AU156" s="36" t="str">
        <f t="shared" si="45"/>
        <v>Действащо</v>
      </c>
      <c r="CE156" s="36" t="str">
        <f t="shared" si="46"/>
        <v/>
      </c>
      <c r="CF156" s="39" t="str">
        <f t="shared" si="64"/>
        <v/>
      </c>
      <c r="CG156" s="39" t="e">
        <f>IF(TRIM(MID(SUBSTITUTE($CE156," ",REPT(" ",99)),COLUMN(#REF!)*99-98,99))="","",DATEVALUE(TRIM(MID(SUBSTITUTE($CE156," ",REPT(" ",99)),COLUMN(#REF!)*99-98,99))))</f>
        <v>#REF!</v>
      </c>
      <c r="CH156" s="39" t="str">
        <f t="shared" si="47"/>
        <v/>
      </c>
      <c r="CI156" s="39" t="str">
        <f t="shared" si="48"/>
        <v/>
      </c>
      <c r="CJ156" s="39" t="str">
        <f t="shared" si="49"/>
        <v/>
      </c>
      <c r="CK156" s="39" t="str">
        <f t="shared" si="50"/>
        <v/>
      </c>
      <c r="CL156" s="39" t="str">
        <f t="shared" si="51"/>
        <v/>
      </c>
      <c r="CM156" s="39" t="str">
        <f t="shared" si="52"/>
        <v/>
      </c>
      <c r="CN156" s="39" t="str">
        <f t="shared" si="53"/>
        <v/>
      </c>
      <c r="CO156" s="39" t="str">
        <f t="shared" si="54"/>
        <v/>
      </c>
      <c r="CP156" s="36" t="str">
        <f t="shared" si="55"/>
        <v/>
      </c>
      <c r="CQ156" s="39" t="str">
        <f t="shared" si="65"/>
        <v/>
      </c>
      <c r="CR156" s="39" t="e">
        <f>IF(TRIM(MID(SUBSTITUTE($CP156," ",REPT(" ",99)),COLUMN(#REF!)*99-98,99))="","",DATEVALUE(TRIM(MID(SUBSTITUTE($CP156," ",REPT(" ",99)),COLUMN(#REF!)*99-98,99))))</f>
        <v>#REF!</v>
      </c>
      <c r="CS156" s="39" t="str">
        <f t="shared" si="56"/>
        <v/>
      </c>
      <c r="CT156" s="39" t="str">
        <f t="shared" si="57"/>
        <v/>
      </c>
      <c r="CU156" s="39" t="str">
        <f t="shared" si="58"/>
        <v/>
      </c>
      <c r="CV156" s="39" t="str">
        <f t="shared" si="59"/>
        <v/>
      </c>
      <c r="CW156" s="39" t="str">
        <f t="shared" si="60"/>
        <v/>
      </c>
      <c r="CX156" s="39" t="str">
        <f t="shared" si="61"/>
        <v/>
      </c>
      <c r="CY156" s="39" t="str">
        <f t="shared" si="62"/>
        <v/>
      </c>
      <c r="CZ156" s="39" t="str">
        <f t="shared" si="63"/>
        <v/>
      </c>
    </row>
    <row r="157" spans="1:104" s="208" customFormat="1" x14ac:dyDescent="0.25">
      <c r="A157" s="201">
        <v>156</v>
      </c>
      <c r="B157" s="209" t="s">
        <v>1307</v>
      </c>
      <c r="C157" s="209" t="s">
        <v>125</v>
      </c>
      <c r="D157" s="210">
        <v>103523010</v>
      </c>
      <c r="E157" s="211" t="s">
        <v>1308</v>
      </c>
      <c r="F157" s="207">
        <v>40746</v>
      </c>
      <c r="G157" s="209" t="s">
        <v>1109</v>
      </c>
      <c r="H157" s="209" t="s">
        <v>1309</v>
      </c>
      <c r="I157" s="209">
        <v>4457</v>
      </c>
      <c r="J157" s="207">
        <v>37466</v>
      </c>
      <c r="K157" s="207">
        <v>44144</v>
      </c>
      <c r="L157" s="209" t="s">
        <v>446</v>
      </c>
      <c r="M157" s="209" t="s">
        <v>1310</v>
      </c>
      <c r="N157" s="209" t="s">
        <v>130</v>
      </c>
      <c r="O157" s="212">
        <v>24000</v>
      </c>
      <c r="P157" s="209"/>
      <c r="Q157" s="209"/>
      <c r="R157" s="213">
        <v>831</v>
      </c>
      <c r="S157" s="207">
        <v>40746</v>
      </c>
      <c r="T157" s="209"/>
      <c r="U157" s="209"/>
      <c r="V157" s="207"/>
      <c r="W157" s="207"/>
      <c r="X157" s="212">
        <v>8.64</v>
      </c>
      <c r="Y157" s="212"/>
      <c r="Z157" s="212">
        <v>24000</v>
      </c>
      <c r="AA157" s="209" t="s">
        <v>109</v>
      </c>
      <c r="AB157" s="209">
        <v>50</v>
      </c>
      <c r="AC157" s="209">
        <v>15</v>
      </c>
      <c r="AD157" s="209">
        <v>70</v>
      </c>
      <c r="AE157" s="212">
        <v>2</v>
      </c>
      <c r="AF157" s="209">
        <v>0.04</v>
      </c>
      <c r="AG157" s="209">
        <v>10</v>
      </c>
      <c r="AH157" s="209"/>
      <c r="AI157" s="209">
        <v>2</v>
      </c>
      <c r="AJ157" s="209"/>
      <c r="AK157" s="209" t="s">
        <v>1311</v>
      </c>
      <c r="AL157" s="207" t="s">
        <v>1312</v>
      </c>
      <c r="AM157" s="207" t="s">
        <v>1313</v>
      </c>
      <c r="AN157" s="209" t="s">
        <v>1045</v>
      </c>
      <c r="AO157" s="209"/>
      <c r="AP157" s="209"/>
      <c r="AQ157" s="209"/>
      <c r="AT157" s="201" t="str">
        <f t="shared" ca="1" si="44"/>
        <v>Изтекло</v>
      </c>
      <c r="AU157" s="201" t="str">
        <f t="shared" si="45"/>
        <v>Действащо</v>
      </c>
      <c r="CE157" s="201" t="str">
        <f t="shared" si="46"/>
        <v/>
      </c>
      <c r="CF157" s="204" t="str">
        <f t="shared" si="64"/>
        <v/>
      </c>
      <c r="CG157" s="204" t="e">
        <f>IF(TRIM(MID(SUBSTITUTE($CE157," ",REPT(" ",99)),COLUMN(#REF!)*99-98,99))="","",DATEVALUE(TRIM(MID(SUBSTITUTE($CE157," ",REPT(" ",99)),COLUMN(#REF!)*99-98,99))))</f>
        <v>#REF!</v>
      </c>
      <c r="CH157" s="204" t="str">
        <f t="shared" si="47"/>
        <v/>
      </c>
      <c r="CI157" s="204" t="str">
        <f t="shared" si="48"/>
        <v/>
      </c>
      <c r="CJ157" s="204" t="str">
        <f t="shared" si="49"/>
        <v/>
      </c>
      <c r="CK157" s="204" t="str">
        <f t="shared" si="50"/>
        <v/>
      </c>
      <c r="CL157" s="204" t="str">
        <f t="shared" si="51"/>
        <v/>
      </c>
      <c r="CM157" s="204" t="str">
        <f t="shared" si="52"/>
        <v/>
      </c>
      <c r="CN157" s="204" t="str">
        <f t="shared" si="53"/>
        <v/>
      </c>
      <c r="CO157" s="204" t="str">
        <f t="shared" si="54"/>
        <v/>
      </c>
      <c r="CP157" s="201" t="str">
        <f t="shared" si="55"/>
        <v>22.07.2011</v>
      </c>
      <c r="CQ157" s="204">
        <f t="shared" si="65"/>
        <v>40746</v>
      </c>
      <c r="CR157" s="204" t="e">
        <f>IF(TRIM(MID(SUBSTITUTE($CP157," ",REPT(" ",99)),COLUMN(#REF!)*99-98,99))="","",DATEVALUE(TRIM(MID(SUBSTITUTE($CP157," ",REPT(" ",99)),COLUMN(#REF!)*99-98,99))))</f>
        <v>#REF!</v>
      </c>
      <c r="CS157" s="204" t="str">
        <f t="shared" si="56"/>
        <v/>
      </c>
      <c r="CT157" s="204" t="str">
        <f t="shared" si="57"/>
        <v/>
      </c>
      <c r="CU157" s="204" t="str">
        <f t="shared" si="58"/>
        <v/>
      </c>
      <c r="CV157" s="204" t="str">
        <f t="shared" si="59"/>
        <v/>
      </c>
      <c r="CW157" s="204" t="str">
        <f t="shared" si="60"/>
        <v/>
      </c>
      <c r="CX157" s="204" t="str">
        <f t="shared" si="61"/>
        <v/>
      </c>
      <c r="CY157" s="204" t="str">
        <f t="shared" si="62"/>
        <v/>
      </c>
      <c r="CZ157" s="204" t="str">
        <f t="shared" si="63"/>
        <v/>
      </c>
    </row>
    <row r="158" spans="1:104" s="208" customFormat="1" ht="30" x14ac:dyDescent="0.25">
      <c r="A158" s="201">
        <v>157</v>
      </c>
      <c r="B158" s="201" t="s">
        <v>561</v>
      </c>
      <c r="C158" s="201" t="s">
        <v>562</v>
      </c>
      <c r="D158" s="202" t="s">
        <v>1314</v>
      </c>
      <c r="E158" s="203" t="s">
        <v>1315</v>
      </c>
      <c r="F158" s="204">
        <v>41246</v>
      </c>
      <c r="G158" s="201" t="s">
        <v>1316</v>
      </c>
      <c r="H158" s="201" t="s">
        <v>1317</v>
      </c>
      <c r="I158" s="201">
        <v>40381</v>
      </c>
      <c r="J158" s="204">
        <v>41262</v>
      </c>
      <c r="K158" s="204">
        <v>44196</v>
      </c>
      <c r="L158" s="201" t="s">
        <v>1318</v>
      </c>
      <c r="M158" s="201" t="s">
        <v>622</v>
      </c>
      <c r="N158" s="201" t="s">
        <v>82</v>
      </c>
      <c r="O158" s="201">
        <v>55845</v>
      </c>
      <c r="P158" s="201"/>
      <c r="Q158" s="201"/>
      <c r="R158" s="205"/>
      <c r="S158" s="201"/>
      <c r="T158" s="201"/>
      <c r="U158" s="201"/>
      <c r="V158" s="201"/>
      <c r="W158" s="201"/>
      <c r="X158" s="212">
        <v>20.015999999999998</v>
      </c>
      <c r="Y158" s="206">
        <v>153</v>
      </c>
      <c r="Z158" s="206">
        <v>55845</v>
      </c>
      <c r="AA158" s="201" t="s">
        <v>109</v>
      </c>
      <c r="AB158" s="201">
        <v>50</v>
      </c>
      <c r="AC158" s="201">
        <v>15</v>
      </c>
      <c r="AD158" s="201">
        <v>70</v>
      </c>
      <c r="AE158" s="206">
        <v>2</v>
      </c>
      <c r="AF158" s="201">
        <v>0.04</v>
      </c>
      <c r="AG158" s="201">
        <v>10</v>
      </c>
      <c r="AH158" s="201"/>
      <c r="AI158" s="201"/>
      <c r="AJ158" s="201"/>
      <c r="AK158" s="201"/>
      <c r="AL158" s="207" t="s">
        <v>1319</v>
      </c>
      <c r="AM158" s="207" t="s">
        <v>1320</v>
      </c>
      <c r="AN158" s="201" t="s">
        <v>1321</v>
      </c>
      <c r="AO158" s="201"/>
      <c r="AP158" s="201"/>
      <c r="AQ158" s="201"/>
      <c r="AT158" s="201" t="str">
        <f t="shared" ca="1" si="44"/>
        <v>Изтекло</v>
      </c>
      <c r="AU158" s="201" t="str">
        <f t="shared" si="45"/>
        <v>Действащо</v>
      </c>
      <c r="CE158" s="201" t="str">
        <f t="shared" si="46"/>
        <v/>
      </c>
      <c r="CF158" s="204" t="str">
        <f t="shared" si="64"/>
        <v/>
      </c>
      <c r="CG158" s="204" t="e">
        <f>IF(TRIM(MID(SUBSTITUTE($CE158," ",REPT(" ",99)),COLUMN(#REF!)*99-98,99))="","",DATEVALUE(TRIM(MID(SUBSTITUTE($CE158," ",REPT(" ",99)),COLUMN(#REF!)*99-98,99))))</f>
        <v>#REF!</v>
      </c>
      <c r="CH158" s="204" t="str">
        <f t="shared" si="47"/>
        <v/>
      </c>
      <c r="CI158" s="204" t="str">
        <f t="shared" si="48"/>
        <v/>
      </c>
      <c r="CJ158" s="204" t="str">
        <f t="shared" si="49"/>
        <v/>
      </c>
      <c r="CK158" s="204" t="str">
        <f t="shared" si="50"/>
        <v/>
      </c>
      <c r="CL158" s="204" t="str">
        <f t="shared" si="51"/>
        <v/>
      </c>
      <c r="CM158" s="204" t="str">
        <f t="shared" si="52"/>
        <v/>
      </c>
      <c r="CN158" s="204" t="str">
        <f t="shared" si="53"/>
        <v/>
      </c>
      <c r="CO158" s="204" t="str">
        <f t="shared" si="54"/>
        <v/>
      </c>
      <c r="CP158" s="201" t="str">
        <f t="shared" si="55"/>
        <v/>
      </c>
      <c r="CQ158" s="204" t="str">
        <f t="shared" si="65"/>
        <v/>
      </c>
      <c r="CR158" s="204" t="e">
        <f>IF(TRIM(MID(SUBSTITUTE($CP158," ",REPT(" ",99)),COLUMN(#REF!)*99-98,99))="","",DATEVALUE(TRIM(MID(SUBSTITUTE($CP158," ",REPT(" ",99)),COLUMN(#REF!)*99-98,99))))</f>
        <v>#REF!</v>
      </c>
      <c r="CS158" s="204" t="str">
        <f t="shared" si="56"/>
        <v/>
      </c>
      <c r="CT158" s="204" t="str">
        <f t="shared" si="57"/>
        <v/>
      </c>
      <c r="CU158" s="204" t="str">
        <f t="shared" si="58"/>
        <v/>
      </c>
      <c r="CV158" s="204" t="str">
        <f t="shared" si="59"/>
        <v/>
      </c>
      <c r="CW158" s="204" t="str">
        <f t="shared" si="60"/>
        <v/>
      </c>
      <c r="CX158" s="204" t="str">
        <f t="shared" si="61"/>
        <v/>
      </c>
      <c r="CY158" s="204" t="str">
        <f t="shared" si="62"/>
        <v/>
      </c>
      <c r="CZ158" s="204" t="str">
        <f t="shared" si="63"/>
        <v/>
      </c>
    </row>
    <row r="159" spans="1:104" s="6" customFormat="1" ht="195" x14ac:dyDescent="0.25">
      <c r="A159" s="27">
        <v>158</v>
      </c>
      <c r="B159" s="49" t="s">
        <v>1322</v>
      </c>
      <c r="C159" s="49" t="s">
        <v>731</v>
      </c>
      <c r="D159" s="50">
        <v>812117300</v>
      </c>
      <c r="E159" s="51" t="s">
        <v>1323</v>
      </c>
      <c r="F159" s="5">
        <v>41247</v>
      </c>
      <c r="G159" s="49" t="s">
        <v>1324</v>
      </c>
      <c r="H159" s="49" t="s">
        <v>1325</v>
      </c>
      <c r="I159" s="49">
        <v>67800</v>
      </c>
      <c r="J159" s="5">
        <v>41269</v>
      </c>
      <c r="K159" s="5">
        <v>47573</v>
      </c>
      <c r="L159" s="123" t="s">
        <v>1326</v>
      </c>
      <c r="M159" s="49" t="s">
        <v>1327</v>
      </c>
      <c r="N159" s="27" t="s">
        <v>373</v>
      </c>
      <c r="O159" s="119">
        <v>90000</v>
      </c>
      <c r="P159" s="27" t="s">
        <v>1328</v>
      </c>
      <c r="Q159" s="30" t="s">
        <v>1329</v>
      </c>
      <c r="R159" s="267" t="s">
        <v>2199</v>
      </c>
      <c r="S159" s="30" t="s">
        <v>2200</v>
      </c>
      <c r="T159" s="27"/>
      <c r="U159" s="27"/>
      <c r="V159" s="27"/>
      <c r="W159" s="27"/>
      <c r="X159" s="119">
        <v>16.2</v>
      </c>
      <c r="Y159" s="75" t="s">
        <v>1330</v>
      </c>
      <c r="Z159" s="75">
        <v>90000</v>
      </c>
      <c r="AA159" s="27" t="s">
        <v>192</v>
      </c>
      <c r="AB159" s="27">
        <v>60</v>
      </c>
      <c r="AC159" s="27">
        <v>25</v>
      </c>
      <c r="AD159" s="27">
        <v>125</v>
      </c>
      <c r="AE159" s="75"/>
      <c r="AF159" s="27"/>
      <c r="AG159" s="27"/>
      <c r="AH159" s="27">
        <v>15</v>
      </c>
      <c r="AI159" s="27">
        <v>2</v>
      </c>
      <c r="AJ159" s="27">
        <v>0.3</v>
      </c>
      <c r="AK159" s="27"/>
      <c r="AL159" s="5" t="s">
        <v>1331</v>
      </c>
      <c r="AM159" s="5" t="s">
        <v>1332</v>
      </c>
      <c r="AN159" s="27" t="s">
        <v>1045</v>
      </c>
      <c r="AO159" s="27" t="s">
        <v>89</v>
      </c>
      <c r="AP159" s="27" t="s">
        <v>90</v>
      </c>
      <c r="AQ159" s="27" t="s">
        <v>91</v>
      </c>
      <c r="AT159" s="27" t="str">
        <f t="shared" ca="1" si="44"/>
        <v>Действащо</v>
      </c>
      <c r="AU159" s="27" t="str">
        <f t="shared" si="45"/>
        <v>Действащо</v>
      </c>
      <c r="CE159" s="27" t="str">
        <f t="shared" si="46"/>
        <v>28.3.2016 30.03.2020</v>
      </c>
      <c r="CF159" s="30">
        <f t="shared" si="64"/>
        <v>42457</v>
      </c>
      <c r="CG159" s="30" t="e">
        <f>IF(TRIM(MID(SUBSTITUTE($CE159," ",REPT(" ",99)),COLUMN(#REF!)*99-98,99))="","",DATEVALUE(TRIM(MID(SUBSTITUTE($CE159," ",REPT(" ",99)),COLUMN(#REF!)*99-98,99))))</f>
        <v>#REF!</v>
      </c>
      <c r="CH159" s="30">
        <f t="shared" si="47"/>
        <v>43920</v>
      </c>
      <c r="CI159" s="30" t="str">
        <f t="shared" si="48"/>
        <v/>
      </c>
      <c r="CJ159" s="30" t="str">
        <f t="shared" si="49"/>
        <v/>
      </c>
      <c r="CK159" s="30" t="str">
        <f t="shared" si="50"/>
        <v/>
      </c>
      <c r="CL159" s="30" t="str">
        <f t="shared" si="51"/>
        <v/>
      </c>
      <c r="CM159" s="30" t="str">
        <f t="shared" si="52"/>
        <v/>
      </c>
      <c r="CN159" s="30" t="str">
        <f t="shared" si="53"/>
        <v/>
      </c>
      <c r="CO159" s="30" t="str">
        <f t="shared" si="54"/>
        <v/>
      </c>
      <c r="CP159" s="27" t="str">
        <f t="shared" si="55"/>
        <v>30.3.2020 25.3.2025</v>
      </c>
      <c r="CQ159" s="30">
        <f t="shared" si="65"/>
        <v>43920</v>
      </c>
      <c r="CR159" s="30" t="e">
        <f>IF(TRIM(MID(SUBSTITUTE($CP159," ",REPT(" ",99)),COLUMN(#REF!)*99-98,99))="","",DATEVALUE(TRIM(MID(SUBSTITUTE($CP159," ",REPT(" ",99)),COLUMN(#REF!)*99-98,99))))</f>
        <v>#REF!</v>
      </c>
      <c r="CS159" s="30">
        <f t="shared" si="56"/>
        <v>45741</v>
      </c>
      <c r="CT159" s="30" t="str">
        <f t="shared" si="57"/>
        <v/>
      </c>
      <c r="CU159" s="30" t="str">
        <f t="shared" si="58"/>
        <v/>
      </c>
      <c r="CV159" s="30" t="str">
        <f t="shared" si="59"/>
        <v/>
      </c>
      <c r="CW159" s="30" t="str">
        <f t="shared" si="60"/>
        <v/>
      </c>
      <c r="CX159" s="30" t="str">
        <f t="shared" si="61"/>
        <v/>
      </c>
      <c r="CY159" s="30" t="str">
        <f t="shared" si="62"/>
        <v/>
      </c>
      <c r="CZ159" s="30" t="str">
        <f t="shared" si="63"/>
        <v/>
      </c>
    </row>
    <row r="160" spans="1:104" s="6" customFormat="1" ht="60" x14ac:dyDescent="0.25">
      <c r="A160" s="27">
        <v>159</v>
      </c>
      <c r="B160" s="27" t="s">
        <v>2319</v>
      </c>
      <c r="C160" s="27" t="s">
        <v>225</v>
      </c>
      <c r="D160" s="28" t="s">
        <v>1333</v>
      </c>
      <c r="E160" s="29" t="s">
        <v>1334</v>
      </c>
      <c r="F160" s="30">
        <v>41249</v>
      </c>
      <c r="G160" s="27" t="s">
        <v>1335</v>
      </c>
      <c r="H160" s="27" t="s">
        <v>1336</v>
      </c>
      <c r="I160" s="27">
        <v>53822</v>
      </c>
      <c r="J160" s="30">
        <v>41264</v>
      </c>
      <c r="K160" s="30" t="s">
        <v>1337</v>
      </c>
      <c r="L160" s="27" t="s">
        <v>1338</v>
      </c>
      <c r="M160" s="27" t="s">
        <v>1339</v>
      </c>
      <c r="N160" s="27" t="s">
        <v>82</v>
      </c>
      <c r="O160" s="27">
        <v>224840</v>
      </c>
      <c r="P160" s="27">
        <v>28</v>
      </c>
      <c r="Q160" s="30">
        <v>43924</v>
      </c>
      <c r="R160" s="1">
        <v>28</v>
      </c>
      <c r="S160" s="30">
        <v>43924</v>
      </c>
      <c r="T160" s="27"/>
      <c r="U160" s="27"/>
      <c r="V160" s="27"/>
      <c r="W160" s="27"/>
      <c r="X160" s="119">
        <v>97.668000000000006</v>
      </c>
      <c r="Y160" s="75">
        <v>616</v>
      </c>
      <c r="Z160" s="75">
        <v>224840</v>
      </c>
      <c r="AA160" s="27" t="s">
        <v>109</v>
      </c>
      <c r="AB160" s="27">
        <v>35</v>
      </c>
      <c r="AC160" s="27">
        <v>25</v>
      </c>
      <c r="AD160" s="27">
        <v>125</v>
      </c>
      <c r="AE160" s="75">
        <v>2</v>
      </c>
      <c r="AF160" s="27">
        <v>0.04</v>
      </c>
      <c r="AG160" s="27">
        <v>10</v>
      </c>
      <c r="AH160" s="27"/>
      <c r="AI160" s="27"/>
      <c r="AJ160" s="27">
        <v>0.3</v>
      </c>
      <c r="AK160" s="27" t="s">
        <v>1087</v>
      </c>
      <c r="AL160" s="5" t="s">
        <v>1340</v>
      </c>
      <c r="AM160" s="5" t="s">
        <v>1341</v>
      </c>
      <c r="AN160" s="27" t="s">
        <v>1342</v>
      </c>
      <c r="AO160" s="27"/>
      <c r="AP160" s="27"/>
      <c r="AQ160" s="27"/>
      <c r="AT160" s="27" t="str">
        <f t="shared" ca="1" si="44"/>
        <v>Действащо</v>
      </c>
      <c r="AU160" s="27" t="str">
        <f t="shared" si="45"/>
        <v>Действащо</v>
      </c>
      <c r="CE160" s="27" t="str">
        <f t="shared" si="46"/>
        <v>03.04.2020</v>
      </c>
      <c r="CF160" s="30">
        <f t="shared" si="64"/>
        <v>43924</v>
      </c>
      <c r="CG160" s="30" t="e">
        <f>IF(TRIM(MID(SUBSTITUTE($CE160," ",REPT(" ",99)),COLUMN(#REF!)*99-98,99))="","",DATEVALUE(TRIM(MID(SUBSTITUTE($CE160," ",REPT(" ",99)),COLUMN(#REF!)*99-98,99))))</f>
        <v>#REF!</v>
      </c>
      <c r="CH160" s="30" t="str">
        <f t="shared" si="47"/>
        <v/>
      </c>
      <c r="CI160" s="30" t="str">
        <f t="shared" si="48"/>
        <v/>
      </c>
      <c r="CJ160" s="30" t="str">
        <f t="shared" si="49"/>
        <v/>
      </c>
      <c r="CK160" s="30" t="str">
        <f t="shared" si="50"/>
        <v/>
      </c>
      <c r="CL160" s="30" t="str">
        <f t="shared" si="51"/>
        <v/>
      </c>
      <c r="CM160" s="30" t="str">
        <f t="shared" si="52"/>
        <v/>
      </c>
      <c r="CN160" s="30" t="str">
        <f t="shared" si="53"/>
        <v/>
      </c>
      <c r="CO160" s="30" t="str">
        <f t="shared" si="54"/>
        <v/>
      </c>
      <c r="CP160" s="27" t="str">
        <f t="shared" si="55"/>
        <v>03.04.2020</v>
      </c>
      <c r="CQ160" s="30">
        <f t="shared" si="65"/>
        <v>43924</v>
      </c>
      <c r="CR160" s="30" t="e">
        <f>IF(TRIM(MID(SUBSTITUTE($CP160," ",REPT(" ",99)),COLUMN(#REF!)*99-98,99))="","",DATEVALUE(TRIM(MID(SUBSTITUTE($CP160," ",REPT(" ",99)),COLUMN(#REF!)*99-98,99))))</f>
        <v>#REF!</v>
      </c>
      <c r="CS160" s="30" t="str">
        <f t="shared" si="56"/>
        <v/>
      </c>
      <c r="CT160" s="30" t="str">
        <f t="shared" si="57"/>
        <v/>
      </c>
      <c r="CU160" s="30" t="str">
        <f t="shared" si="58"/>
        <v/>
      </c>
      <c r="CV160" s="30" t="str">
        <f t="shared" si="59"/>
        <v/>
      </c>
      <c r="CW160" s="30" t="str">
        <f t="shared" si="60"/>
        <v/>
      </c>
      <c r="CX160" s="30" t="str">
        <f t="shared" si="61"/>
        <v/>
      </c>
      <c r="CY160" s="30" t="str">
        <f t="shared" si="62"/>
        <v/>
      </c>
      <c r="CZ160" s="30" t="str">
        <f t="shared" si="63"/>
        <v/>
      </c>
    </row>
    <row r="161" spans="1:104" s="6" customFormat="1" ht="195" x14ac:dyDescent="0.25">
      <c r="A161" s="27">
        <v>160</v>
      </c>
      <c r="B161" s="27" t="s">
        <v>2295</v>
      </c>
      <c r="C161" s="27" t="s">
        <v>217</v>
      </c>
      <c r="D161" s="28">
        <v>931625</v>
      </c>
      <c r="E161" s="29" t="s">
        <v>1343</v>
      </c>
      <c r="F161" s="30">
        <v>41258</v>
      </c>
      <c r="G161" s="27" t="s">
        <v>1344</v>
      </c>
      <c r="H161" s="27" t="s">
        <v>217</v>
      </c>
      <c r="I161" s="27">
        <v>58222</v>
      </c>
      <c r="J161" s="30">
        <v>41277</v>
      </c>
      <c r="K161" s="76">
        <v>46844</v>
      </c>
      <c r="L161" s="79" t="s">
        <v>1345</v>
      </c>
      <c r="M161" s="27" t="s">
        <v>1346</v>
      </c>
      <c r="N161" s="27" t="s">
        <v>142</v>
      </c>
      <c r="O161" s="27">
        <v>2242560</v>
      </c>
      <c r="P161" s="27" t="s">
        <v>1347</v>
      </c>
      <c r="Q161" s="30" t="s">
        <v>1348</v>
      </c>
      <c r="R161" s="1" t="s">
        <v>1349</v>
      </c>
      <c r="S161" s="30" t="s">
        <v>1350</v>
      </c>
      <c r="T161" s="27"/>
      <c r="U161" s="27"/>
      <c r="V161" s="27"/>
      <c r="W161" s="27"/>
      <c r="X161" s="119">
        <v>385.2</v>
      </c>
      <c r="Y161" s="75">
        <v>6144</v>
      </c>
      <c r="Z161" s="131">
        <v>2242560</v>
      </c>
      <c r="AA161" s="28" t="s">
        <v>85</v>
      </c>
      <c r="AB161" s="27">
        <v>35</v>
      </c>
      <c r="AC161" s="27">
        <v>25</v>
      </c>
      <c r="AD161" s="27">
        <v>125</v>
      </c>
      <c r="AE161" s="75"/>
      <c r="AF161" s="27"/>
      <c r="AG161" s="27"/>
      <c r="AH161" s="27">
        <v>15</v>
      </c>
      <c r="AI161" s="27">
        <v>2</v>
      </c>
      <c r="AJ161" s="27">
        <v>0.3</v>
      </c>
      <c r="AK161" s="27" t="s">
        <v>1351</v>
      </c>
      <c r="AL161" s="5" t="s">
        <v>1352</v>
      </c>
      <c r="AM161" s="5" t="s">
        <v>1353</v>
      </c>
      <c r="AN161" s="27" t="s">
        <v>1354</v>
      </c>
      <c r="AO161" s="27" t="s">
        <v>89</v>
      </c>
      <c r="AP161" s="27" t="s">
        <v>90</v>
      </c>
      <c r="AQ161" s="27" t="s">
        <v>145</v>
      </c>
      <c r="AT161" s="27" t="str">
        <f t="shared" ca="1" si="44"/>
        <v>Действащо</v>
      </c>
      <c r="AU161" s="27" t="str">
        <f t="shared" si="45"/>
        <v>Действащо</v>
      </c>
      <c r="CE161" s="27" t="str">
        <f t="shared" si="46"/>
        <v>11.11.2014 1.4.2022</v>
      </c>
      <c r="CF161" s="30">
        <f t="shared" si="64"/>
        <v>41954</v>
      </c>
      <c r="CG161" s="30" t="e">
        <f>IF(TRIM(MID(SUBSTITUTE($CE161," ",REPT(" ",99)),COLUMN(#REF!)*99-98,99))="","",DATEVALUE(TRIM(MID(SUBSTITUTE($CE161," ",REPT(" ",99)),COLUMN(#REF!)*99-98,99))))</f>
        <v>#REF!</v>
      </c>
      <c r="CH161" s="30">
        <f t="shared" si="47"/>
        <v>44652</v>
      </c>
      <c r="CI161" s="30" t="str">
        <f t="shared" si="48"/>
        <v/>
      </c>
      <c r="CJ161" s="30" t="str">
        <f t="shared" si="49"/>
        <v/>
      </c>
      <c r="CK161" s="30" t="str">
        <f t="shared" si="50"/>
        <v/>
      </c>
      <c r="CL161" s="30" t="str">
        <f t="shared" si="51"/>
        <v/>
      </c>
      <c r="CM161" s="30" t="str">
        <f t="shared" si="52"/>
        <v/>
      </c>
      <c r="CN161" s="30" t="str">
        <f t="shared" si="53"/>
        <v/>
      </c>
      <c r="CO161" s="30" t="str">
        <f t="shared" si="54"/>
        <v/>
      </c>
      <c r="CP161" s="27" t="str">
        <f t="shared" si="55"/>
        <v>6.12.2016 1.4.2022</v>
      </c>
      <c r="CQ161" s="30">
        <f t="shared" si="65"/>
        <v>42710</v>
      </c>
      <c r="CR161" s="30" t="e">
        <f>IF(TRIM(MID(SUBSTITUTE($CP161," ",REPT(" ",99)),COLUMN(#REF!)*99-98,99))="","",DATEVALUE(TRIM(MID(SUBSTITUTE($CP161," ",REPT(" ",99)),COLUMN(#REF!)*99-98,99))))</f>
        <v>#REF!</v>
      </c>
      <c r="CS161" s="30">
        <f t="shared" si="56"/>
        <v>44652</v>
      </c>
      <c r="CT161" s="30" t="str">
        <f t="shared" si="57"/>
        <v/>
      </c>
      <c r="CU161" s="30" t="str">
        <f t="shared" si="58"/>
        <v/>
      </c>
      <c r="CV161" s="30" t="str">
        <f t="shared" si="59"/>
        <v/>
      </c>
      <c r="CW161" s="30" t="str">
        <f t="shared" si="60"/>
        <v/>
      </c>
      <c r="CX161" s="30" t="str">
        <f t="shared" si="61"/>
        <v/>
      </c>
      <c r="CY161" s="30" t="str">
        <f t="shared" si="62"/>
        <v/>
      </c>
      <c r="CZ161" s="30" t="str">
        <f t="shared" si="63"/>
        <v/>
      </c>
    </row>
    <row r="162" spans="1:104" s="8" customFormat="1" ht="45" x14ac:dyDescent="0.25">
      <c r="A162" s="27">
        <v>161</v>
      </c>
      <c r="B162" s="36" t="s">
        <v>1355</v>
      </c>
      <c r="C162" s="36" t="s">
        <v>76</v>
      </c>
      <c r="D162" s="37">
        <v>102933031</v>
      </c>
      <c r="E162" s="38" t="s">
        <v>1356</v>
      </c>
      <c r="F162" s="39">
        <v>41264</v>
      </c>
      <c r="G162" s="36" t="s">
        <v>1357</v>
      </c>
      <c r="H162" s="36" t="s">
        <v>161</v>
      </c>
      <c r="I162" s="36">
        <v>35033</v>
      </c>
      <c r="J162" s="39">
        <v>41295</v>
      </c>
      <c r="K162" s="39">
        <v>44196</v>
      </c>
      <c r="L162" s="36" t="s">
        <v>1358</v>
      </c>
      <c r="M162" s="36" t="s">
        <v>622</v>
      </c>
      <c r="N162" s="36" t="s">
        <v>82</v>
      </c>
      <c r="O162" s="36">
        <v>3312</v>
      </c>
      <c r="P162" s="36"/>
      <c r="Q162" s="36"/>
      <c r="R162" s="83"/>
      <c r="S162" s="36"/>
      <c r="T162" s="36">
        <v>117</v>
      </c>
      <c r="U162" s="39">
        <v>43042</v>
      </c>
      <c r="V162" s="36"/>
      <c r="W162" s="36"/>
      <c r="X162" s="93">
        <v>1.8</v>
      </c>
      <c r="Y162" s="93">
        <v>18</v>
      </c>
      <c r="Z162" s="93">
        <v>3312</v>
      </c>
      <c r="AA162" s="36" t="s">
        <v>109</v>
      </c>
      <c r="AB162" s="36">
        <v>50</v>
      </c>
      <c r="AC162" s="36">
        <v>15</v>
      </c>
      <c r="AD162" s="36">
        <v>70</v>
      </c>
      <c r="AE162" s="93">
        <v>2</v>
      </c>
      <c r="AF162" s="36">
        <v>10</v>
      </c>
      <c r="AG162" s="36">
        <v>0.04</v>
      </c>
      <c r="AH162" s="36"/>
      <c r="AI162" s="36"/>
      <c r="AJ162" s="36"/>
      <c r="AK162" s="36" t="s">
        <v>1359</v>
      </c>
      <c r="AL162" s="39" t="s">
        <v>1360</v>
      </c>
      <c r="AM162" s="39" t="s">
        <v>1361</v>
      </c>
      <c r="AN162" s="36" t="s">
        <v>1362</v>
      </c>
      <c r="AO162" s="36"/>
      <c r="AP162" s="36"/>
      <c r="AQ162" s="36"/>
      <c r="AT162" s="36" t="str">
        <f t="shared" ca="1" si="44"/>
        <v>Прекратено</v>
      </c>
      <c r="AU162" s="36" t="str">
        <f t="shared" si="45"/>
        <v>Действащо</v>
      </c>
      <c r="CE162" s="36" t="str">
        <f t="shared" si="46"/>
        <v/>
      </c>
      <c r="CF162" s="39" t="str">
        <f t="shared" si="64"/>
        <v/>
      </c>
      <c r="CG162" s="39" t="e">
        <f>IF(TRIM(MID(SUBSTITUTE($CE162," ",REPT(" ",99)),COLUMN(#REF!)*99-98,99))="","",DATEVALUE(TRIM(MID(SUBSTITUTE($CE162," ",REPT(" ",99)),COLUMN(#REF!)*99-98,99))))</f>
        <v>#REF!</v>
      </c>
      <c r="CH162" s="39" t="str">
        <f t="shared" si="47"/>
        <v/>
      </c>
      <c r="CI162" s="39" t="str">
        <f t="shared" si="48"/>
        <v/>
      </c>
      <c r="CJ162" s="39" t="str">
        <f t="shared" si="49"/>
        <v/>
      </c>
      <c r="CK162" s="39" t="str">
        <f t="shared" si="50"/>
        <v/>
      </c>
      <c r="CL162" s="39" t="str">
        <f t="shared" si="51"/>
        <v/>
      </c>
      <c r="CM162" s="39" t="str">
        <f t="shared" si="52"/>
        <v/>
      </c>
      <c r="CN162" s="39" t="str">
        <f t="shared" si="53"/>
        <v/>
      </c>
      <c r="CO162" s="39" t="str">
        <f t="shared" si="54"/>
        <v/>
      </c>
      <c r="CP162" s="36" t="str">
        <f t="shared" si="55"/>
        <v/>
      </c>
      <c r="CQ162" s="39" t="str">
        <f t="shared" si="65"/>
        <v/>
      </c>
      <c r="CR162" s="39" t="e">
        <f>IF(TRIM(MID(SUBSTITUTE($CP162," ",REPT(" ",99)),COLUMN(#REF!)*99-98,99))="","",DATEVALUE(TRIM(MID(SUBSTITUTE($CP162," ",REPT(" ",99)),COLUMN(#REF!)*99-98,99))))</f>
        <v>#REF!</v>
      </c>
      <c r="CS162" s="39" t="str">
        <f t="shared" si="56"/>
        <v/>
      </c>
      <c r="CT162" s="39" t="str">
        <f t="shared" si="57"/>
        <v/>
      </c>
      <c r="CU162" s="39" t="str">
        <f t="shared" si="58"/>
        <v/>
      </c>
      <c r="CV162" s="39" t="str">
        <f t="shared" si="59"/>
        <v/>
      </c>
      <c r="CW162" s="39" t="str">
        <f t="shared" si="60"/>
        <v/>
      </c>
      <c r="CX162" s="39" t="str">
        <f t="shared" si="61"/>
        <v/>
      </c>
      <c r="CY162" s="39" t="str">
        <f t="shared" si="62"/>
        <v/>
      </c>
      <c r="CZ162" s="39" t="str">
        <f t="shared" si="63"/>
        <v/>
      </c>
    </row>
    <row r="163" spans="1:104" s="6" customFormat="1" ht="30" x14ac:dyDescent="0.25">
      <c r="A163" s="27">
        <v>162</v>
      </c>
      <c r="B163" s="27" t="s">
        <v>2285</v>
      </c>
      <c r="C163" s="27" t="s">
        <v>352</v>
      </c>
      <c r="D163" s="28" t="s">
        <v>1363</v>
      </c>
      <c r="E163" s="29" t="s">
        <v>1364</v>
      </c>
      <c r="F163" s="30">
        <v>41291</v>
      </c>
      <c r="G163" s="49" t="s">
        <v>1365</v>
      </c>
      <c r="H163" s="27" t="s">
        <v>1041</v>
      </c>
      <c r="I163" s="27">
        <v>17693</v>
      </c>
      <c r="J163" s="30">
        <v>41309</v>
      </c>
      <c r="K163" s="76">
        <v>46476</v>
      </c>
      <c r="L163" s="78" t="s">
        <v>1366</v>
      </c>
      <c r="M163" s="27" t="s">
        <v>622</v>
      </c>
      <c r="N163" s="27" t="s">
        <v>358</v>
      </c>
      <c r="O163" s="49">
        <v>7300</v>
      </c>
      <c r="P163" s="27"/>
      <c r="Q163" s="27"/>
      <c r="R163" s="1">
        <v>47</v>
      </c>
      <c r="S163" s="30">
        <v>44279</v>
      </c>
      <c r="T163" s="27"/>
      <c r="U163" s="27"/>
      <c r="V163" s="27"/>
      <c r="W163" s="27"/>
      <c r="X163" s="119">
        <v>0.83160000000000001</v>
      </c>
      <c r="Y163" s="75"/>
      <c r="Z163" s="75"/>
      <c r="AA163" s="27"/>
      <c r="AB163" s="27"/>
      <c r="AC163" s="27"/>
      <c r="AD163" s="27"/>
      <c r="AE163" s="75"/>
      <c r="AF163" s="27"/>
      <c r="AG163" s="27"/>
      <c r="AH163" s="27"/>
      <c r="AI163" s="27"/>
      <c r="AJ163" s="27"/>
      <c r="AK163" s="27"/>
      <c r="AL163" s="5" t="s">
        <v>1367</v>
      </c>
      <c r="AM163" s="5" t="s">
        <v>1368</v>
      </c>
      <c r="AN163" s="27" t="s">
        <v>1045</v>
      </c>
      <c r="AO163" s="27"/>
      <c r="AP163" s="27"/>
      <c r="AQ163" s="27"/>
      <c r="AT163" s="27" t="str">
        <f t="shared" ca="1" si="44"/>
        <v>Действащо</v>
      </c>
      <c r="AU163" s="27" t="str">
        <f t="shared" si="45"/>
        <v>Действащо</v>
      </c>
      <c r="CE163" s="27" t="str">
        <f t="shared" si="46"/>
        <v/>
      </c>
      <c r="CF163" s="30" t="str">
        <f t="shared" si="64"/>
        <v/>
      </c>
      <c r="CG163" s="30" t="e">
        <f>IF(TRIM(MID(SUBSTITUTE($CE163," ",REPT(" ",99)),COLUMN(#REF!)*99-98,99))="","",DATEVALUE(TRIM(MID(SUBSTITUTE($CE163," ",REPT(" ",99)),COLUMN(#REF!)*99-98,99))))</f>
        <v>#REF!</v>
      </c>
      <c r="CH163" s="30" t="str">
        <f t="shared" si="47"/>
        <v/>
      </c>
      <c r="CI163" s="30" t="str">
        <f t="shared" si="48"/>
        <v/>
      </c>
      <c r="CJ163" s="30" t="str">
        <f t="shared" si="49"/>
        <v/>
      </c>
      <c r="CK163" s="30" t="str">
        <f t="shared" si="50"/>
        <v/>
      </c>
      <c r="CL163" s="30" t="str">
        <f t="shared" si="51"/>
        <v/>
      </c>
      <c r="CM163" s="30" t="str">
        <f t="shared" si="52"/>
        <v/>
      </c>
      <c r="CN163" s="30" t="str">
        <f t="shared" si="53"/>
        <v/>
      </c>
      <c r="CO163" s="30" t="str">
        <f t="shared" si="54"/>
        <v/>
      </c>
      <c r="CP163" s="27" t="str">
        <f t="shared" si="55"/>
        <v>24.03.2021</v>
      </c>
      <c r="CQ163" s="30">
        <f t="shared" si="65"/>
        <v>44279</v>
      </c>
      <c r="CR163" s="30" t="e">
        <f>IF(TRIM(MID(SUBSTITUTE($CP163," ",REPT(" ",99)),COLUMN(#REF!)*99-98,99))="","",DATEVALUE(TRIM(MID(SUBSTITUTE($CP163," ",REPT(" ",99)),COLUMN(#REF!)*99-98,99))))</f>
        <v>#REF!</v>
      </c>
      <c r="CS163" s="30" t="str">
        <f t="shared" si="56"/>
        <v/>
      </c>
      <c r="CT163" s="30" t="str">
        <f t="shared" si="57"/>
        <v/>
      </c>
      <c r="CU163" s="30" t="str">
        <f t="shared" si="58"/>
        <v/>
      </c>
      <c r="CV163" s="30" t="str">
        <f t="shared" si="59"/>
        <v/>
      </c>
      <c r="CW163" s="30" t="str">
        <f t="shared" si="60"/>
        <v/>
      </c>
      <c r="CX163" s="30" t="str">
        <f t="shared" si="61"/>
        <v/>
      </c>
      <c r="CY163" s="30" t="str">
        <f t="shared" si="62"/>
        <v/>
      </c>
      <c r="CZ163" s="30" t="str">
        <f t="shared" si="63"/>
        <v/>
      </c>
    </row>
    <row r="164" spans="1:104" s="6" customFormat="1" ht="30" x14ac:dyDescent="0.25">
      <c r="A164" s="27">
        <v>163</v>
      </c>
      <c r="B164" s="27" t="s">
        <v>2285</v>
      </c>
      <c r="C164" s="27" t="s">
        <v>352</v>
      </c>
      <c r="D164" s="28" t="s">
        <v>1363</v>
      </c>
      <c r="E164" s="29" t="s">
        <v>1369</v>
      </c>
      <c r="F164" s="30">
        <v>41291</v>
      </c>
      <c r="G164" s="49" t="s">
        <v>1370</v>
      </c>
      <c r="H164" s="27" t="s">
        <v>1041</v>
      </c>
      <c r="I164" s="27">
        <v>17693</v>
      </c>
      <c r="J164" s="30">
        <v>41309</v>
      </c>
      <c r="K164" s="76">
        <v>46387</v>
      </c>
      <c r="L164" s="78" t="s">
        <v>1366</v>
      </c>
      <c r="M164" s="27" t="s">
        <v>622</v>
      </c>
      <c r="N164" s="27" t="s">
        <v>358</v>
      </c>
      <c r="O164" s="49">
        <v>14600</v>
      </c>
      <c r="P164" s="27">
        <v>145</v>
      </c>
      <c r="Q164" s="30">
        <v>44173</v>
      </c>
      <c r="R164" s="1">
        <v>145</v>
      </c>
      <c r="S164" s="30">
        <v>44173</v>
      </c>
      <c r="T164" s="27"/>
      <c r="U164" s="27"/>
      <c r="V164" s="27"/>
      <c r="W164" s="27"/>
      <c r="X164" s="119">
        <v>1.6632</v>
      </c>
      <c r="Y164" s="75">
        <v>40</v>
      </c>
      <c r="Z164" s="75">
        <v>14600</v>
      </c>
      <c r="AA164" s="28" t="s">
        <v>85</v>
      </c>
      <c r="AB164" s="27">
        <v>35</v>
      </c>
      <c r="AC164" s="27">
        <v>25</v>
      </c>
      <c r="AD164" s="27">
        <v>125</v>
      </c>
      <c r="AE164" s="75"/>
      <c r="AF164" s="27"/>
      <c r="AG164" s="27"/>
      <c r="AH164" s="27"/>
      <c r="AI164" s="27"/>
      <c r="AJ164" s="27"/>
      <c r="AK164" s="27"/>
      <c r="AL164" s="5" t="s">
        <v>1371</v>
      </c>
      <c r="AM164" s="5" t="s">
        <v>1372</v>
      </c>
      <c r="AN164" s="27" t="s">
        <v>1045</v>
      </c>
      <c r="AO164" s="27"/>
      <c r="AP164" s="27"/>
      <c r="AQ164" s="27"/>
      <c r="AT164" s="27" t="str">
        <f t="shared" ca="1" si="44"/>
        <v>Действащо</v>
      </c>
      <c r="AU164" s="27" t="str">
        <f t="shared" si="45"/>
        <v>Действащо</v>
      </c>
      <c r="CE164" s="27" t="str">
        <f t="shared" si="46"/>
        <v>08.12.2020</v>
      </c>
      <c r="CF164" s="30">
        <f t="shared" si="64"/>
        <v>44173</v>
      </c>
      <c r="CG164" s="30" t="e">
        <f>IF(TRIM(MID(SUBSTITUTE($CE164," ",REPT(" ",99)),COLUMN(#REF!)*99-98,99))="","",DATEVALUE(TRIM(MID(SUBSTITUTE($CE164," ",REPT(" ",99)),COLUMN(#REF!)*99-98,99))))</f>
        <v>#REF!</v>
      </c>
      <c r="CH164" s="30" t="str">
        <f t="shared" si="47"/>
        <v/>
      </c>
      <c r="CI164" s="30" t="str">
        <f t="shared" si="48"/>
        <v/>
      </c>
      <c r="CJ164" s="30" t="str">
        <f t="shared" si="49"/>
        <v/>
      </c>
      <c r="CK164" s="30" t="str">
        <f t="shared" si="50"/>
        <v/>
      </c>
      <c r="CL164" s="30" t="str">
        <f t="shared" si="51"/>
        <v/>
      </c>
      <c r="CM164" s="30" t="str">
        <f t="shared" si="52"/>
        <v/>
      </c>
      <c r="CN164" s="30" t="str">
        <f t="shared" si="53"/>
        <v/>
      </c>
      <c r="CO164" s="30" t="str">
        <f t="shared" si="54"/>
        <v/>
      </c>
      <c r="CP164" s="27" t="str">
        <f t="shared" si="55"/>
        <v>08.12.2020</v>
      </c>
      <c r="CQ164" s="30">
        <f t="shared" si="65"/>
        <v>44173</v>
      </c>
      <c r="CR164" s="30" t="e">
        <f>IF(TRIM(MID(SUBSTITUTE($CP164," ",REPT(" ",99)),COLUMN(#REF!)*99-98,99))="","",DATEVALUE(TRIM(MID(SUBSTITUTE($CP164," ",REPT(" ",99)),COLUMN(#REF!)*99-98,99))))</f>
        <v>#REF!</v>
      </c>
      <c r="CS164" s="30" t="str">
        <f t="shared" si="56"/>
        <v/>
      </c>
      <c r="CT164" s="30" t="str">
        <f t="shared" si="57"/>
        <v/>
      </c>
      <c r="CU164" s="30" t="str">
        <f t="shared" si="58"/>
        <v/>
      </c>
      <c r="CV164" s="30" t="str">
        <f t="shared" si="59"/>
        <v/>
      </c>
      <c r="CW164" s="30" t="str">
        <f t="shared" si="60"/>
        <v/>
      </c>
      <c r="CX164" s="30" t="str">
        <f t="shared" si="61"/>
        <v/>
      </c>
      <c r="CY164" s="30" t="str">
        <f t="shared" si="62"/>
        <v/>
      </c>
      <c r="CZ164" s="30" t="str">
        <f t="shared" si="63"/>
        <v/>
      </c>
    </row>
    <row r="165" spans="1:104" s="6" customFormat="1" ht="30" x14ac:dyDescent="0.25">
      <c r="A165" s="27">
        <v>164</v>
      </c>
      <c r="B165" s="27" t="s">
        <v>2285</v>
      </c>
      <c r="C165" s="27" t="s">
        <v>352</v>
      </c>
      <c r="D165" s="28" t="s">
        <v>1363</v>
      </c>
      <c r="E165" s="29" t="s">
        <v>1373</v>
      </c>
      <c r="F165" s="30">
        <v>41291</v>
      </c>
      <c r="G165" s="49" t="s">
        <v>1374</v>
      </c>
      <c r="H165" s="27" t="s">
        <v>1041</v>
      </c>
      <c r="I165" s="27">
        <v>17693</v>
      </c>
      <c r="J165" s="30">
        <v>41306</v>
      </c>
      <c r="K165" s="76">
        <v>46417</v>
      </c>
      <c r="L165" s="78" t="s">
        <v>1366</v>
      </c>
      <c r="M165" s="27" t="s">
        <v>622</v>
      </c>
      <c r="N165" s="27" t="s">
        <v>358</v>
      </c>
      <c r="O165" s="49">
        <v>7300</v>
      </c>
      <c r="P165" s="27">
        <v>18</v>
      </c>
      <c r="Q165" s="30">
        <v>44229</v>
      </c>
      <c r="R165" s="1">
        <v>18</v>
      </c>
      <c r="S165" s="30">
        <v>44229</v>
      </c>
      <c r="T165" s="27"/>
      <c r="U165" s="27"/>
      <c r="V165" s="27"/>
      <c r="W165" s="27"/>
      <c r="X165" s="119">
        <v>0.83160000000000001</v>
      </c>
      <c r="Y165" s="75">
        <v>20</v>
      </c>
      <c r="Z165" s="75">
        <v>7300</v>
      </c>
      <c r="AA165" s="28" t="s">
        <v>85</v>
      </c>
      <c r="AB165" s="27">
        <v>35</v>
      </c>
      <c r="AC165" s="27">
        <v>25</v>
      </c>
      <c r="AD165" s="27">
        <v>125</v>
      </c>
      <c r="AE165" s="75"/>
      <c r="AF165" s="27"/>
      <c r="AG165" s="27"/>
      <c r="AH165" s="27"/>
      <c r="AI165" s="27"/>
      <c r="AJ165" s="27"/>
      <c r="AK165" s="27"/>
      <c r="AL165" s="5" t="s">
        <v>1375</v>
      </c>
      <c r="AM165" s="5" t="s">
        <v>1376</v>
      </c>
      <c r="AN165" s="27" t="s">
        <v>1045</v>
      </c>
      <c r="AO165" s="27"/>
      <c r="AP165" s="27"/>
      <c r="AQ165" s="27"/>
      <c r="AT165" s="27" t="str">
        <f t="shared" ca="1" si="44"/>
        <v>Действащо</v>
      </c>
      <c r="AU165" s="27" t="str">
        <f t="shared" si="45"/>
        <v>Действащо</v>
      </c>
      <c r="CE165" s="27" t="str">
        <f t="shared" si="46"/>
        <v>02.02.2021</v>
      </c>
      <c r="CF165" s="30">
        <f t="shared" si="64"/>
        <v>44229</v>
      </c>
      <c r="CG165" s="30" t="e">
        <f>IF(TRIM(MID(SUBSTITUTE($CE165," ",REPT(" ",99)),COLUMN(#REF!)*99-98,99))="","",DATEVALUE(TRIM(MID(SUBSTITUTE($CE165," ",REPT(" ",99)),COLUMN(#REF!)*99-98,99))))</f>
        <v>#REF!</v>
      </c>
      <c r="CH165" s="30" t="str">
        <f t="shared" si="47"/>
        <v/>
      </c>
      <c r="CI165" s="30" t="str">
        <f t="shared" si="48"/>
        <v/>
      </c>
      <c r="CJ165" s="30" t="str">
        <f t="shared" si="49"/>
        <v/>
      </c>
      <c r="CK165" s="30" t="str">
        <f t="shared" si="50"/>
        <v/>
      </c>
      <c r="CL165" s="30" t="str">
        <f t="shared" si="51"/>
        <v/>
      </c>
      <c r="CM165" s="30" t="str">
        <f t="shared" si="52"/>
        <v/>
      </c>
      <c r="CN165" s="30" t="str">
        <f t="shared" si="53"/>
        <v/>
      </c>
      <c r="CO165" s="30" t="str">
        <f t="shared" si="54"/>
        <v/>
      </c>
      <c r="CP165" s="27" t="str">
        <f t="shared" si="55"/>
        <v>02.02.2021</v>
      </c>
      <c r="CQ165" s="30">
        <f t="shared" si="65"/>
        <v>44229</v>
      </c>
      <c r="CR165" s="30" t="e">
        <f>IF(TRIM(MID(SUBSTITUTE($CP165," ",REPT(" ",99)),COLUMN(#REF!)*99-98,99))="","",DATEVALUE(TRIM(MID(SUBSTITUTE($CP165," ",REPT(" ",99)),COLUMN(#REF!)*99-98,99))))</f>
        <v>#REF!</v>
      </c>
      <c r="CS165" s="30" t="str">
        <f t="shared" si="56"/>
        <v/>
      </c>
      <c r="CT165" s="30" t="str">
        <f t="shared" si="57"/>
        <v/>
      </c>
      <c r="CU165" s="30" t="str">
        <f t="shared" si="58"/>
        <v/>
      </c>
      <c r="CV165" s="30" t="str">
        <f t="shared" si="59"/>
        <v/>
      </c>
      <c r="CW165" s="30" t="str">
        <f t="shared" si="60"/>
        <v/>
      </c>
      <c r="CX165" s="30" t="str">
        <f t="shared" si="61"/>
        <v/>
      </c>
      <c r="CY165" s="30" t="str">
        <f t="shared" si="62"/>
        <v/>
      </c>
      <c r="CZ165" s="30" t="str">
        <f t="shared" si="63"/>
        <v/>
      </c>
    </row>
    <row r="166" spans="1:104" s="6" customFormat="1" ht="30" x14ac:dyDescent="0.25">
      <c r="A166" s="27">
        <v>165</v>
      </c>
      <c r="B166" s="27" t="s">
        <v>2285</v>
      </c>
      <c r="C166" s="27" t="s">
        <v>352</v>
      </c>
      <c r="D166" s="28" t="s">
        <v>1363</v>
      </c>
      <c r="E166" s="29" t="s">
        <v>1377</v>
      </c>
      <c r="F166" s="30">
        <v>41292</v>
      </c>
      <c r="G166" s="49" t="s">
        <v>1378</v>
      </c>
      <c r="H166" s="27" t="s">
        <v>1041</v>
      </c>
      <c r="I166" s="27">
        <v>17693</v>
      </c>
      <c r="J166" s="30">
        <v>41309</v>
      </c>
      <c r="K166" s="76">
        <v>46476</v>
      </c>
      <c r="L166" s="78" t="s">
        <v>1366</v>
      </c>
      <c r="M166" s="27" t="s">
        <v>622</v>
      </c>
      <c r="N166" s="27" t="s">
        <v>358</v>
      </c>
      <c r="O166" s="49">
        <v>14600</v>
      </c>
      <c r="P166" s="27"/>
      <c r="Q166" s="27"/>
      <c r="R166" s="1">
        <v>45</v>
      </c>
      <c r="S166" s="30">
        <v>44279</v>
      </c>
      <c r="T166" s="27"/>
      <c r="U166" s="27"/>
      <c r="V166" s="27"/>
      <c r="W166" s="27"/>
      <c r="X166" s="119">
        <v>1.6632</v>
      </c>
      <c r="Y166" s="75">
        <v>40</v>
      </c>
      <c r="Z166" s="75">
        <v>14600</v>
      </c>
      <c r="AA166" s="28" t="s">
        <v>85</v>
      </c>
      <c r="AB166" s="27">
        <v>35</v>
      </c>
      <c r="AC166" s="27">
        <v>25</v>
      </c>
      <c r="AD166" s="27">
        <v>125</v>
      </c>
      <c r="AE166" s="75"/>
      <c r="AF166" s="27"/>
      <c r="AG166" s="27"/>
      <c r="AH166" s="27"/>
      <c r="AI166" s="27"/>
      <c r="AJ166" s="27"/>
      <c r="AK166" s="27"/>
      <c r="AL166" s="5" t="s">
        <v>1379</v>
      </c>
      <c r="AM166" s="5" t="s">
        <v>1380</v>
      </c>
      <c r="AN166" s="27" t="s">
        <v>1045</v>
      </c>
      <c r="AO166" s="27"/>
      <c r="AP166" s="27"/>
      <c r="AQ166" s="27"/>
      <c r="AT166" s="27" t="str">
        <f t="shared" ca="1" si="44"/>
        <v>Действащо</v>
      </c>
      <c r="AU166" s="27" t="str">
        <f t="shared" si="45"/>
        <v>Действащо</v>
      </c>
      <c r="CE166" s="27" t="str">
        <f t="shared" si="46"/>
        <v/>
      </c>
      <c r="CF166" s="30" t="str">
        <f t="shared" si="64"/>
        <v/>
      </c>
      <c r="CG166" s="30" t="e">
        <f>IF(TRIM(MID(SUBSTITUTE($CE166," ",REPT(" ",99)),COLUMN(#REF!)*99-98,99))="","",DATEVALUE(TRIM(MID(SUBSTITUTE($CE166," ",REPT(" ",99)),COLUMN(#REF!)*99-98,99))))</f>
        <v>#REF!</v>
      </c>
      <c r="CH166" s="30" t="str">
        <f t="shared" si="47"/>
        <v/>
      </c>
      <c r="CI166" s="30" t="str">
        <f t="shared" si="48"/>
        <v/>
      </c>
      <c r="CJ166" s="30" t="str">
        <f t="shared" si="49"/>
        <v/>
      </c>
      <c r="CK166" s="30" t="str">
        <f t="shared" si="50"/>
        <v/>
      </c>
      <c r="CL166" s="30" t="str">
        <f t="shared" si="51"/>
        <v/>
      </c>
      <c r="CM166" s="30" t="str">
        <f t="shared" si="52"/>
        <v/>
      </c>
      <c r="CN166" s="30" t="str">
        <f t="shared" si="53"/>
        <v/>
      </c>
      <c r="CO166" s="30" t="str">
        <f t="shared" si="54"/>
        <v/>
      </c>
      <c r="CP166" s="27" t="str">
        <f t="shared" si="55"/>
        <v>24.03.2021</v>
      </c>
      <c r="CQ166" s="30">
        <f t="shared" si="65"/>
        <v>44279</v>
      </c>
      <c r="CR166" s="30" t="e">
        <f>IF(TRIM(MID(SUBSTITUTE($CP166," ",REPT(" ",99)),COLUMN(#REF!)*99-98,99))="","",DATEVALUE(TRIM(MID(SUBSTITUTE($CP166," ",REPT(" ",99)),COLUMN(#REF!)*99-98,99))))</f>
        <v>#REF!</v>
      </c>
      <c r="CS166" s="30" t="str">
        <f t="shared" si="56"/>
        <v/>
      </c>
      <c r="CT166" s="30" t="str">
        <f t="shared" si="57"/>
        <v/>
      </c>
      <c r="CU166" s="30" t="str">
        <f t="shared" si="58"/>
        <v/>
      </c>
      <c r="CV166" s="30" t="str">
        <f t="shared" si="59"/>
        <v/>
      </c>
      <c r="CW166" s="30" t="str">
        <f t="shared" si="60"/>
        <v/>
      </c>
      <c r="CX166" s="30" t="str">
        <f t="shared" si="61"/>
        <v/>
      </c>
      <c r="CY166" s="30" t="str">
        <f t="shared" si="62"/>
        <v/>
      </c>
      <c r="CZ166" s="30" t="str">
        <f t="shared" si="63"/>
        <v/>
      </c>
    </row>
    <row r="167" spans="1:104" s="9" customFormat="1" ht="105" x14ac:dyDescent="0.25">
      <c r="A167" s="27">
        <v>166</v>
      </c>
      <c r="B167" s="41" t="s">
        <v>2296</v>
      </c>
      <c r="C167" s="41" t="s">
        <v>562</v>
      </c>
      <c r="D167" s="42" t="s">
        <v>1314</v>
      </c>
      <c r="E167" s="43" t="s">
        <v>1381</v>
      </c>
      <c r="F167" s="44">
        <v>41306</v>
      </c>
      <c r="G167" s="41" t="s">
        <v>1382</v>
      </c>
      <c r="H167" s="41" t="s">
        <v>562</v>
      </c>
      <c r="I167" s="45">
        <v>35883</v>
      </c>
      <c r="J167" s="44">
        <v>41324</v>
      </c>
      <c r="K167" s="44">
        <v>42735</v>
      </c>
      <c r="L167" s="41" t="s">
        <v>596</v>
      </c>
      <c r="M167" s="41" t="s">
        <v>1383</v>
      </c>
      <c r="N167" s="41" t="s">
        <v>82</v>
      </c>
      <c r="O167" s="45">
        <v>275210</v>
      </c>
      <c r="P167" s="41"/>
      <c r="Q167" s="41"/>
      <c r="R167" s="84"/>
      <c r="S167" s="41"/>
      <c r="T167" s="41"/>
      <c r="U167" s="41"/>
      <c r="V167" s="41"/>
      <c r="W167" s="41"/>
      <c r="X167" s="99">
        <v>119.16</v>
      </c>
      <c r="Y167" s="94">
        <v>754</v>
      </c>
      <c r="Z167" s="94">
        <v>275210</v>
      </c>
      <c r="AA167" s="42" t="s">
        <v>85</v>
      </c>
      <c r="AB167" s="41">
        <v>35</v>
      </c>
      <c r="AC167" s="41">
        <v>25</v>
      </c>
      <c r="AD167" s="41">
        <v>125</v>
      </c>
      <c r="AE167" s="94"/>
      <c r="AF167" s="41"/>
      <c r="AG167" s="41"/>
      <c r="AH167" s="41"/>
      <c r="AI167" s="41"/>
      <c r="AJ167" s="41">
        <v>0.3</v>
      </c>
      <c r="AK167" s="41" t="s">
        <v>1384</v>
      </c>
      <c r="AL167" s="48" t="s">
        <v>1385</v>
      </c>
      <c r="AM167" s="48" t="s">
        <v>1386</v>
      </c>
      <c r="AN167" s="41" t="s">
        <v>1387</v>
      </c>
      <c r="AO167" s="41"/>
      <c r="AP167" s="41"/>
      <c r="AQ167" s="41"/>
      <c r="AT167" s="41" t="str">
        <f t="shared" ca="1" si="44"/>
        <v>Изтекло</v>
      </c>
      <c r="AU167" s="41" t="str">
        <f t="shared" si="45"/>
        <v>Действащо</v>
      </c>
      <c r="CE167" s="41" t="str">
        <f t="shared" si="46"/>
        <v/>
      </c>
      <c r="CF167" s="44" t="str">
        <f t="shared" si="64"/>
        <v/>
      </c>
      <c r="CG167" s="44" t="e">
        <f>IF(TRIM(MID(SUBSTITUTE($CE167," ",REPT(" ",99)),COLUMN(#REF!)*99-98,99))="","",DATEVALUE(TRIM(MID(SUBSTITUTE($CE167," ",REPT(" ",99)),COLUMN(#REF!)*99-98,99))))</f>
        <v>#REF!</v>
      </c>
      <c r="CH167" s="44" t="str">
        <f t="shared" si="47"/>
        <v/>
      </c>
      <c r="CI167" s="44" t="str">
        <f t="shared" si="48"/>
        <v/>
      </c>
      <c r="CJ167" s="44" t="str">
        <f t="shared" si="49"/>
        <v/>
      </c>
      <c r="CK167" s="44" t="str">
        <f t="shared" si="50"/>
        <v/>
      </c>
      <c r="CL167" s="44" t="str">
        <f t="shared" si="51"/>
        <v/>
      </c>
      <c r="CM167" s="44" t="str">
        <f t="shared" si="52"/>
        <v/>
      </c>
      <c r="CN167" s="44" t="str">
        <f t="shared" si="53"/>
        <v/>
      </c>
      <c r="CO167" s="44" t="str">
        <f t="shared" si="54"/>
        <v/>
      </c>
      <c r="CP167" s="41" t="str">
        <f t="shared" si="55"/>
        <v/>
      </c>
      <c r="CQ167" s="44" t="str">
        <f t="shared" si="65"/>
        <v/>
      </c>
      <c r="CR167" s="44" t="e">
        <f>IF(TRIM(MID(SUBSTITUTE($CP167," ",REPT(" ",99)),COLUMN(#REF!)*99-98,99))="","",DATEVALUE(TRIM(MID(SUBSTITUTE($CP167," ",REPT(" ",99)),COLUMN(#REF!)*99-98,99))))</f>
        <v>#REF!</v>
      </c>
      <c r="CS167" s="44" t="str">
        <f t="shared" si="56"/>
        <v/>
      </c>
      <c r="CT167" s="44" t="str">
        <f t="shared" si="57"/>
        <v/>
      </c>
      <c r="CU167" s="44" t="str">
        <f t="shared" si="58"/>
        <v/>
      </c>
      <c r="CV167" s="44" t="str">
        <f t="shared" si="59"/>
        <v/>
      </c>
      <c r="CW167" s="44" t="str">
        <f t="shared" si="60"/>
        <v/>
      </c>
      <c r="CX167" s="44" t="str">
        <f t="shared" si="61"/>
        <v/>
      </c>
      <c r="CY167" s="44" t="str">
        <f t="shared" si="62"/>
        <v/>
      </c>
      <c r="CZ167" s="44" t="str">
        <f t="shared" si="63"/>
        <v/>
      </c>
    </row>
    <row r="168" spans="1:104" s="6" customFormat="1" ht="195" x14ac:dyDescent="0.25">
      <c r="A168" s="27">
        <v>167</v>
      </c>
      <c r="B168" s="27" t="s">
        <v>1388</v>
      </c>
      <c r="C168" s="27" t="s">
        <v>250</v>
      </c>
      <c r="D168" s="28">
        <v>175028210</v>
      </c>
      <c r="E168" s="29" t="s">
        <v>1389</v>
      </c>
      <c r="F168" s="30">
        <v>40574</v>
      </c>
      <c r="G168" s="27" t="s">
        <v>1390</v>
      </c>
      <c r="H168" s="27" t="s">
        <v>731</v>
      </c>
      <c r="I168" s="27">
        <v>67800</v>
      </c>
      <c r="J168" s="30">
        <v>40599</v>
      </c>
      <c r="K168" s="30">
        <v>47514</v>
      </c>
      <c r="L168" s="27" t="s">
        <v>1391</v>
      </c>
      <c r="M168" s="27" t="s">
        <v>232</v>
      </c>
      <c r="N168" s="27"/>
      <c r="O168" s="27"/>
      <c r="P168" s="27">
        <v>4</v>
      </c>
      <c r="Q168" s="130">
        <v>43844</v>
      </c>
      <c r="R168" s="27" t="s">
        <v>2191</v>
      </c>
      <c r="S168" s="30" t="s">
        <v>2192</v>
      </c>
      <c r="T168" s="27"/>
      <c r="U168" s="27"/>
      <c r="V168" s="27"/>
      <c r="W168" s="27"/>
      <c r="X168" s="75">
        <v>104.22</v>
      </c>
      <c r="Y168" s="75">
        <v>537</v>
      </c>
      <c r="Z168" s="75">
        <v>195900</v>
      </c>
      <c r="AA168" s="28" t="s">
        <v>85</v>
      </c>
      <c r="AB168" s="27">
        <v>20</v>
      </c>
      <c r="AC168" s="27">
        <v>10</v>
      </c>
      <c r="AD168" s="27">
        <v>70</v>
      </c>
      <c r="AE168" s="75"/>
      <c r="AF168" s="27"/>
      <c r="AG168" s="27"/>
      <c r="AH168" s="27"/>
      <c r="AI168" s="27"/>
      <c r="AJ168" s="27" t="s">
        <v>1392</v>
      </c>
      <c r="AK168" s="27" t="s">
        <v>1393</v>
      </c>
      <c r="AL168" s="30" t="s">
        <v>1394</v>
      </c>
      <c r="AM168" s="30" t="s">
        <v>1395</v>
      </c>
      <c r="AN168" s="27" t="s">
        <v>1045</v>
      </c>
      <c r="AO168" s="27" t="s">
        <v>89</v>
      </c>
      <c r="AP168" s="27" t="s">
        <v>90</v>
      </c>
      <c r="AQ168" s="27" t="s">
        <v>91</v>
      </c>
      <c r="AT168" s="27" t="str">
        <f t="shared" ca="1" si="44"/>
        <v>Действащо</v>
      </c>
      <c r="AU168" s="27" t="str">
        <f t="shared" si="45"/>
        <v>Действащо</v>
      </c>
      <c r="CE168" s="27" t="str">
        <f t="shared" ref="CE168:CE170" si="84">TRIM(TEXT(SUBSTITUTE(Q168,CHAR(10)," "),"dd.mm.yyyy"))</f>
        <v>14.01.2020</v>
      </c>
      <c r="CF168" s="30">
        <f t="shared" si="64"/>
        <v>43844</v>
      </c>
      <c r="CG168" s="30" t="e">
        <f>IF(TRIM(MID(SUBSTITUTE($CE168," ",REPT(" ",99)),COLUMN(#REF!)*99-98,99))="","",DATEVALUE(TRIM(MID(SUBSTITUTE($CE168," ",REPT(" ",99)),COLUMN(#REF!)*99-98,99))))</f>
        <v>#REF!</v>
      </c>
      <c r="CH168" s="30" t="str">
        <f t="shared" ref="CH168:CH170" si="85">IF(TRIM(MID(SUBSTITUTE($CE168," ",REPT(" ",99)),COLUMN(B168)*99-98,99))="","",DATEVALUE(TRIM(MID(SUBSTITUTE($CE168," ",REPT(" ",99)),COLUMN(B168)*99-98,99))))</f>
        <v/>
      </c>
      <c r="CI168" s="30" t="str">
        <f t="shared" ref="CI168:CI170" si="86">IF(TRIM(MID(SUBSTITUTE($CE168," ",REPT(" ",99)),COLUMN(C168)*99-98,99))="","",DATEVALUE(TRIM(MID(SUBSTITUTE($CE168," ",REPT(" ",99)),COLUMN(C168)*99-98,99))))</f>
        <v/>
      </c>
      <c r="CJ168" s="30" t="str">
        <f t="shared" ref="CJ168:CJ170" si="87">IF(TRIM(MID(SUBSTITUTE($CE168," ",REPT(" ",99)),COLUMN(D168)*99-98,99))="","",DATEVALUE(TRIM(MID(SUBSTITUTE($CE168," ",REPT(" ",99)),COLUMN(D168)*99-98,99))))</f>
        <v/>
      </c>
      <c r="CK168" s="30" t="str">
        <f t="shared" ref="CK168:CK170" si="88">IF(TRIM(MID(SUBSTITUTE($CE168," ",REPT(" ",99)),COLUMN(E168)*99-98,99))="","",DATEVALUE(TRIM(MID(SUBSTITUTE($CE168," ",REPT(" ",99)),COLUMN(E168)*99-98,99))))</f>
        <v/>
      </c>
      <c r="CL168" s="30" t="str">
        <f t="shared" ref="CL168:CL170" si="89">IF(TRIM(MID(SUBSTITUTE($CE168," ",REPT(" ",99)),COLUMN(F168)*99-98,99))="","",DATEVALUE(TRIM(MID(SUBSTITUTE($CE168," ",REPT(" ",99)),COLUMN(F168)*99-98,99))))</f>
        <v/>
      </c>
      <c r="CM168" s="30" t="str">
        <f t="shared" ref="CM168:CM170" si="90">IF(TRIM(MID(SUBSTITUTE($CE168," ",REPT(" ",99)),COLUMN(G168)*99-98,99))="","",DATEVALUE(TRIM(MID(SUBSTITUTE($CE168," ",REPT(" ",99)),COLUMN(G168)*99-98,99))))</f>
        <v/>
      </c>
      <c r="CN168" s="30" t="str">
        <f t="shared" ref="CN168:CN170" si="91">IF(TRIM(MID(SUBSTITUTE($CE168," ",REPT(" ",99)),COLUMN(H168)*99-98,99))="","",DATEVALUE(TRIM(MID(SUBSTITUTE($CE168," ",REPT(" ",99)),COLUMN(H168)*99-98,99))))</f>
        <v/>
      </c>
      <c r="CO168" s="30" t="str">
        <f t="shared" ref="CO168:CO170" si="92">IF(TRIM(MID(SUBSTITUTE($CE168," ",REPT(" ",99)),COLUMN(I168)*99-98,99))="","",DATEVALUE(TRIM(MID(SUBSTITUTE($CE168," ",REPT(" ",99)),COLUMN(I168)*99-98,99))))</f>
        <v/>
      </c>
      <c r="CP168" s="27" t="str">
        <f t="shared" ref="CP168:CP170" si="93">TRIM(TEXT(SUBSTITUTE(S168,CHAR(10)," "),"dd.mm.yyyy"))</f>
        <v>28.1.2016 14.01.2020 27.01.2025</v>
      </c>
      <c r="CQ168" s="30">
        <f t="shared" si="65"/>
        <v>42397</v>
      </c>
      <c r="CR168" s="30" t="e">
        <f>IF(TRIM(MID(SUBSTITUTE($CP168," ",REPT(" ",99)),COLUMN(#REF!)*99-98,99))="","",DATEVALUE(TRIM(MID(SUBSTITUTE($CP168," ",REPT(" ",99)),COLUMN(#REF!)*99-98,99))))</f>
        <v>#REF!</v>
      </c>
      <c r="CS168" s="30">
        <f t="shared" ref="CS168:CS170" si="94">IF(TRIM(MID(SUBSTITUTE($CP168," ",REPT(" ",99)),COLUMN(B168)*99-98,99))="","",DATEVALUE(TRIM(MID(SUBSTITUTE($CP168," ",REPT(" ",99)),COLUMN(B168)*99-98,99))))</f>
        <v>43844</v>
      </c>
      <c r="CT168" s="30">
        <f t="shared" ref="CT168:CT170" si="95">IF(TRIM(MID(SUBSTITUTE($CP168," ",REPT(" ",99)),COLUMN(C168)*99-98,99))="","",DATEVALUE(TRIM(MID(SUBSTITUTE($CP168," ",REPT(" ",99)),COLUMN(C168)*99-98,99))))</f>
        <v>45684</v>
      </c>
      <c r="CU168" s="30" t="str">
        <f t="shared" ref="CU168:CU170" si="96">IF(TRIM(MID(SUBSTITUTE($CP168," ",REPT(" ",99)),COLUMN(D168)*99-98,99))="","",DATEVALUE(TRIM(MID(SUBSTITUTE($CP168," ",REPT(" ",99)),COLUMN(D168)*99-98,99))))</f>
        <v/>
      </c>
      <c r="CV168" s="30" t="str">
        <f t="shared" ref="CV168:CV170" si="97">IF(TRIM(MID(SUBSTITUTE($CP168," ",REPT(" ",99)),COLUMN(E168)*99-98,99))="","",DATEVALUE(TRIM(MID(SUBSTITUTE($CP168," ",REPT(" ",99)),COLUMN(E168)*99-98,99))))</f>
        <v/>
      </c>
      <c r="CW168" s="30" t="str">
        <f t="shared" ref="CW168:CW170" si="98">IF(TRIM(MID(SUBSTITUTE($CP168," ",REPT(" ",99)),COLUMN(F168)*99-98,99))="","",DATEVALUE(TRIM(MID(SUBSTITUTE($CP168," ",REPT(" ",99)),COLUMN(F168)*99-98,99))))</f>
        <v/>
      </c>
      <c r="CX168" s="30" t="str">
        <f t="shared" ref="CX168:CX170" si="99">IF(TRIM(MID(SUBSTITUTE($CP168," ",REPT(" ",99)),COLUMN(G168)*99-98,99))="","",DATEVALUE(TRIM(MID(SUBSTITUTE($CP168," ",REPT(" ",99)),COLUMN(G168)*99-98,99))))</f>
        <v/>
      </c>
      <c r="CY168" s="30" t="str">
        <f t="shared" ref="CY168:CY170" si="100">IF(TRIM(MID(SUBSTITUTE($CP168," ",REPT(" ",99)),COLUMN(H168)*99-98,99))="","",DATEVALUE(TRIM(MID(SUBSTITUTE($CP168," ",REPT(" ",99)),COLUMN(H168)*99-98,99))))</f>
        <v/>
      </c>
      <c r="CZ168" s="30" t="str">
        <f t="shared" ref="CZ168:CZ170" si="101">IF(TRIM(MID(SUBSTITUTE($CP168," ",REPT(" ",99)),COLUMN(I168)*99-98,99))="","",DATEVALUE(TRIM(MID(SUBSTITUTE($CP168," ",REPT(" ",99)),COLUMN(I168)*99-98,99))))</f>
        <v/>
      </c>
    </row>
    <row r="169" spans="1:104" s="9" customFormat="1" ht="45" x14ac:dyDescent="0.25">
      <c r="A169" s="27">
        <v>168</v>
      </c>
      <c r="B169" s="41" t="s">
        <v>925</v>
      </c>
      <c r="C169" s="41" t="s">
        <v>76</v>
      </c>
      <c r="D169" s="42">
        <v>812115210</v>
      </c>
      <c r="E169" s="43" t="s">
        <v>1396</v>
      </c>
      <c r="F169" s="44">
        <v>40602</v>
      </c>
      <c r="G169" s="41" t="s">
        <v>1397</v>
      </c>
      <c r="H169" s="41" t="s">
        <v>1398</v>
      </c>
      <c r="I169" s="41">
        <v>833</v>
      </c>
      <c r="J169" s="44">
        <v>40625</v>
      </c>
      <c r="K169" s="44">
        <v>41699</v>
      </c>
      <c r="L169" s="41" t="s">
        <v>1399</v>
      </c>
      <c r="M169" s="41" t="s">
        <v>232</v>
      </c>
      <c r="N169" s="41"/>
      <c r="O169" s="41"/>
      <c r="P169" s="41" t="s">
        <v>1400</v>
      </c>
      <c r="Q169" s="41" t="s">
        <v>1401</v>
      </c>
      <c r="R169" s="84"/>
      <c r="S169" s="41"/>
      <c r="T169" s="41"/>
      <c r="U169" s="41"/>
      <c r="V169" s="41"/>
      <c r="W169" s="41"/>
      <c r="X169" s="94">
        <v>3962</v>
      </c>
      <c r="Y169" s="94">
        <v>55800</v>
      </c>
      <c r="Z169" s="94">
        <v>20367000</v>
      </c>
      <c r="AA169" s="41" t="s">
        <v>1402</v>
      </c>
      <c r="AB169" s="41">
        <v>35</v>
      </c>
      <c r="AC169" s="41">
        <v>25</v>
      </c>
      <c r="AD169" s="41">
        <v>125</v>
      </c>
      <c r="AE169" s="94"/>
      <c r="AF169" s="41"/>
      <c r="AG169" s="41"/>
      <c r="AH169" s="41">
        <v>10</v>
      </c>
      <c r="AI169" s="41">
        <v>1</v>
      </c>
      <c r="AJ169" s="41"/>
      <c r="AK169" s="41" t="s">
        <v>1403</v>
      </c>
      <c r="AL169" s="44" t="s">
        <v>1404</v>
      </c>
      <c r="AM169" s="44" t="s">
        <v>1405</v>
      </c>
      <c r="AN169" s="41" t="s">
        <v>1406</v>
      </c>
      <c r="AO169" s="41"/>
      <c r="AP169" s="41"/>
      <c r="AQ169" s="41"/>
      <c r="AT169" s="41" t="str">
        <f t="shared" ca="1" si="44"/>
        <v>Изтекло</v>
      </c>
      <c r="AU169" s="41" t="str">
        <f t="shared" si="45"/>
        <v>Изтекло</v>
      </c>
      <c r="CE169" s="41" t="str">
        <f t="shared" si="84"/>
        <v>27.08.2012 28.02.2013</v>
      </c>
      <c r="CF169" s="44">
        <f t="shared" si="64"/>
        <v>41148</v>
      </c>
      <c r="CG169" s="44" t="e">
        <f>IF(TRIM(MID(SUBSTITUTE($CE169," ",REPT(" ",99)),COLUMN(#REF!)*99-98,99))="","",DATEVALUE(TRIM(MID(SUBSTITUTE($CE169," ",REPT(" ",99)),COLUMN(#REF!)*99-98,99))))</f>
        <v>#REF!</v>
      </c>
      <c r="CH169" s="44">
        <f t="shared" si="85"/>
        <v>41333</v>
      </c>
      <c r="CI169" s="44" t="str">
        <f t="shared" si="86"/>
        <v/>
      </c>
      <c r="CJ169" s="44" t="str">
        <f t="shared" si="87"/>
        <v/>
      </c>
      <c r="CK169" s="44" t="str">
        <f t="shared" si="88"/>
        <v/>
      </c>
      <c r="CL169" s="44" t="str">
        <f t="shared" si="89"/>
        <v/>
      </c>
      <c r="CM169" s="44" t="str">
        <f t="shared" si="90"/>
        <v/>
      </c>
      <c r="CN169" s="44" t="str">
        <f t="shared" si="91"/>
        <v/>
      </c>
      <c r="CO169" s="44" t="str">
        <f t="shared" si="92"/>
        <v/>
      </c>
      <c r="CP169" s="41" t="str">
        <f t="shared" si="93"/>
        <v/>
      </c>
      <c r="CQ169" s="44" t="str">
        <f t="shared" si="65"/>
        <v/>
      </c>
      <c r="CR169" s="44" t="e">
        <f>IF(TRIM(MID(SUBSTITUTE($CP169," ",REPT(" ",99)),COLUMN(#REF!)*99-98,99))="","",DATEVALUE(TRIM(MID(SUBSTITUTE($CP169," ",REPT(" ",99)),COLUMN(#REF!)*99-98,99))))</f>
        <v>#REF!</v>
      </c>
      <c r="CS169" s="44" t="str">
        <f t="shared" si="94"/>
        <v/>
      </c>
      <c r="CT169" s="44" t="str">
        <f t="shared" si="95"/>
        <v/>
      </c>
      <c r="CU169" s="44" t="str">
        <f t="shared" si="96"/>
        <v/>
      </c>
      <c r="CV169" s="44" t="str">
        <f t="shared" si="97"/>
        <v/>
      </c>
      <c r="CW169" s="44" t="str">
        <f t="shared" si="98"/>
        <v/>
      </c>
      <c r="CX169" s="44" t="str">
        <f t="shared" si="99"/>
        <v/>
      </c>
      <c r="CY169" s="44" t="str">
        <f t="shared" si="100"/>
        <v/>
      </c>
      <c r="CZ169" s="44" t="str">
        <f t="shared" si="101"/>
        <v/>
      </c>
    </row>
    <row r="170" spans="1:104" s="6" customFormat="1" ht="45" x14ac:dyDescent="0.25">
      <c r="A170" s="27">
        <v>169</v>
      </c>
      <c r="B170" s="27" t="s">
        <v>1407</v>
      </c>
      <c r="C170" s="27" t="s">
        <v>250</v>
      </c>
      <c r="D170" s="28">
        <v>131140631</v>
      </c>
      <c r="E170" s="29" t="s">
        <v>1408</v>
      </c>
      <c r="F170" s="30">
        <v>40637</v>
      </c>
      <c r="G170" s="27" t="s">
        <v>1409</v>
      </c>
      <c r="H170" s="27" t="s">
        <v>1410</v>
      </c>
      <c r="I170" s="27">
        <v>72693</v>
      </c>
      <c r="J170" s="30">
        <v>40656</v>
      </c>
      <c r="K170" s="76">
        <v>46428</v>
      </c>
      <c r="L170" s="27" t="s">
        <v>1411</v>
      </c>
      <c r="M170" s="27" t="s">
        <v>232</v>
      </c>
      <c r="N170" s="27"/>
      <c r="O170" s="27"/>
      <c r="P170" s="27" t="s">
        <v>1412</v>
      </c>
      <c r="Q170" s="30" t="s">
        <v>1413</v>
      </c>
      <c r="R170" s="1" t="s">
        <v>1414</v>
      </c>
      <c r="S170" s="30" t="s">
        <v>1415</v>
      </c>
      <c r="T170" s="27"/>
      <c r="U170" s="27"/>
      <c r="V170" s="27"/>
      <c r="W170" s="27"/>
      <c r="X170" s="75">
        <v>4.6500000000000004</v>
      </c>
      <c r="Y170" s="75" t="s">
        <v>1416</v>
      </c>
      <c r="Z170" s="75">
        <v>3235</v>
      </c>
      <c r="AA170" s="27" t="s">
        <v>1402</v>
      </c>
      <c r="AB170" s="27"/>
      <c r="AC170" s="27">
        <v>6</v>
      </c>
      <c r="AD170" s="27"/>
      <c r="AE170" s="75">
        <v>0.1</v>
      </c>
      <c r="AF170" s="27">
        <v>0.03</v>
      </c>
      <c r="AG170" s="27">
        <v>1.5</v>
      </c>
      <c r="AH170" s="27"/>
      <c r="AI170" s="27">
        <v>0.1</v>
      </c>
      <c r="AJ170" s="27"/>
      <c r="AK170" s="27" t="s">
        <v>1417</v>
      </c>
      <c r="AL170" s="30" t="s">
        <v>1418</v>
      </c>
      <c r="AM170" s="30" t="s">
        <v>1419</v>
      </c>
      <c r="AN170" s="27" t="s">
        <v>1045</v>
      </c>
      <c r="AO170" s="27"/>
      <c r="AP170" s="27"/>
      <c r="AQ170" s="27"/>
      <c r="AT170" s="27" t="str">
        <f t="shared" ca="1" si="44"/>
        <v>Действащо</v>
      </c>
      <c r="AU170" s="27" t="str">
        <f t="shared" si="45"/>
        <v>Действащо</v>
      </c>
      <c r="CE170" s="27" t="str">
        <f t="shared" si="84"/>
        <v>20.12.2013 21.12.2017</v>
      </c>
      <c r="CF170" s="30">
        <f t="shared" si="64"/>
        <v>41628</v>
      </c>
      <c r="CG170" s="30" t="e">
        <f>IF(TRIM(MID(SUBSTITUTE($CE170," ",REPT(" ",99)),COLUMN(#REF!)*99-98,99))="","",DATEVALUE(TRIM(MID(SUBSTITUTE($CE170," ",REPT(" ",99)),COLUMN(#REF!)*99-98,99))))</f>
        <v>#REF!</v>
      </c>
      <c r="CH170" s="30">
        <f t="shared" si="85"/>
        <v>43090</v>
      </c>
      <c r="CI170" s="30" t="str">
        <f t="shared" si="86"/>
        <v/>
      </c>
      <c r="CJ170" s="30" t="str">
        <f t="shared" si="87"/>
        <v/>
      </c>
      <c r="CK170" s="30" t="str">
        <f t="shared" si="88"/>
        <v/>
      </c>
      <c r="CL170" s="30" t="str">
        <f t="shared" si="89"/>
        <v/>
      </c>
      <c r="CM170" s="30" t="str">
        <f t="shared" si="90"/>
        <v/>
      </c>
      <c r="CN170" s="30" t="str">
        <f t="shared" si="91"/>
        <v/>
      </c>
      <c r="CO170" s="30" t="str">
        <f t="shared" si="92"/>
        <v/>
      </c>
      <c r="CP170" s="27" t="str">
        <f t="shared" si="93"/>
        <v>14.11.2014 21.12.2017 10.2.2021</v>
      </c>
      <c r="CQ170" s="30">
        <f t="shared" si="65"/>
        <v>41957</v>
      </c>
      <c r="CR170" s="30" t="e">
        <f>IF(TRIM(MID(SUBSTITUTE($CP170," ",REPT(" ",99)),COLUMN(#REF!)*99-98,99))="","",DATEVALUE(TRIM(MID(SUBSTITUTE($CP170," ",REPT(" ",99)),COLUMN(#REF!)*99-98,99))))</f>
        <v>#REF!</v>
      </c>
      <c r="CS170" s="30">
        <f t="shared" si="94"/>
        <v>43090</v>
      </c>
      <c r="CT170" s="30">
        <f t="shared" si="95"/>
        <v>44237</v>
      </c>
      <c r="CU170" s="30" t="str">
        <f t="shared" si="96"/>
        <v/>
      </c>
      <c r="CV170" s="30" t="str">
        <f t="shared" si="97"/>
        <v/>
      </c>
      <c r="CW170" s="30" t="str">
        <f t="shared" si="98"/>
        <v/>
      </c>
      <c r="CX170" s="30" t="str">
        <f t="shared" si="99"/>
        <v/>
      </c>
      <c r="CY170" s="30" t="str">
        <f t="shared" si="100"/>
        <v/>
      </c>
      <c r="CZ170" s="30" t="str">
        <f t="shared" si="101"/>
        <v/>
      </c>
    </row>
    <row r="171" spans="1:104" s="10" customFormat="1" ht="45" x14ac:dyDescent="0.25">
      <c r="A171" s="27">
        <v>170</v>
      </c>
      <c r="B171" s="52" t="s">
        <v>1407</v>
      </c>
      <c r="C171" s="52" t="s">
        <v>250</v>
      </c>
      <c r="D171" s="53">
        <v>131140631</v>
      </c>
      <c r="E171" s="54" t="s">
        <v>1408</v>
      </c>
      <c r="F171" s="55">
        <v>40637</v>
      </c>
      <c r="G171" s="52" t="s">
        <v>1409</v>
      </c>
      <c r="H171" s="52" t="s">
        <v>1410</v>
      </c>
      <c r="I171" s="52">
        <v>72693</v>
      </c>
      <c r="J171" s="55">
        <v>40656</v>
      </c>
      <c r="K171" s="77">
        <v>46428</v>
      </c>
      <c r="L171" s="52"/>
      <c r="M171" s="52" t="s">
        <v>232</v>
      </c>
      <c r="N171" s="52"/>
      <c r="O171" s="52"/>
      <c r="P171" s="52" t="s">
        <v>1412</v>
      </c>
      <c r="Q171" s="55" t="s">
        <v>1413</v>
      </c>
      <c r="R171" s="85" t="s">
        <v>1414</v>
      </c>
      <c r="S171" s="55" t="s">
        <v>1415</v>
      </c>
      <c r="T171" s="52"/>
      <c r="U171" s="52"/>
      <c r="V171" s="52"/>
      <c r="W171" s="52"/>
      <c r="X171" s="95">
        <v>4.6500000000000004</v>
      </c>
      <c r="Y171" s="95" t="s">
        <v>1416</v>
      </c>
      <c r="Z171" s="95">
        <v>3235</v>
      </c>
      <c r="AA171" s="52" t="s">
        <v>1402</v>
      </c>
      <c r="AB171" s="52"/>
      <c r="AC171" s="52">
        <v>6</v>
      </c>
      <c r="AD171" s="52"/>
      <c r="AE171" s="95">
        <v>0.1</v>
      </c>
      <c r="AF171" s="52">
        <v>0.03</v>
      </c>
      <c r="AG171" s="52">
        <v>1.5</v>
      </c>
      <c r="AH171" s="52"/>
      <c r="AI171" s="52">
        <v>0.1</v>
      </c>
      <c r="AJ171" s="52"/>
      <c r="AK171" s="52" t="s">
        <v>1417</v>
      </c>
      <c r="AL171" s="55" t="s">
        <v>1420</v>
      </c>
      <c r="AM171" s="55" t="s">
        <v>1419</v>
      </c>
      <c r="AN171" s="52" t="s">
        <v>1045</v>
      </c>
      <c r="AO171" s="52"/>
      <c r="AP171" s="52"/>
      <c r="AQ171" s="52"/>
      <c r="AT171" s="52" t="str">
        <f t="shared" ca="1" si="44"/>
        <v>Действащо</v>
      </c>
      <c r="AU171" s="52" t="str">
        <f t="shared" si="45"/>
        <v>Действащо</v>
      </c>
      <c r="CE171" s="27" t="str">
        <f t="shared" ref="CE171:CE173" si="102">TRIM(TEXT(SUBSTITUTE(Q171,CHAR(10)," "),"dd.mm.yyyy"))</f>
        <v>20.12.2013 21.12.2017</v>
      </c>
      <c r="CF171" s="30">
        <f t="shared" si="64"/>
        <v>41628</v>
      </c>
      <c r="CG171" s="30" t="e">
        <f>IF(TRIM(MID(SUBSTITUTE($CE171," ",REPT(" ",99)),COLUMN(#REF!)*99-98,99))="","",DATEVALUE(TRIM(MID(SUBSTITUTE($CE171," ",REPT(" ",99)),COLUMN(#REF!)*99-98,99))))</f>
        <v>#REF!</v>
      </c>
      <c r="CH171" s="30">
        <f t="shared" ref="CH171:CH173" si="103">IF(TRIM(MID(SUBSTITUTE($CE171," ",REPT(" ",99)),COLUMN(B171)*99-98,99))="","",DATEVALUE(TRIM(MID(SUBSTITUTE($CE171," ",REPT(" ",99)),COLUMN(B171)*99-98,99))))</f>
        <v>43090</v>
      </c>
      <c r="CI171" s="30" t="str">
        <f t="shared" ref="CI171:CI173" si="104">IF(TRIM(MID(SUBSTITUTE($CE171," ",REPT(" ",99)),COLUMN(C171)*99-98,99))="","",DATEVALUE(TRIM(MID(SUBSTITUTE($CE171," ",REPT(" ",99)),COLUMN(C171)*99-98,99))))</f>
        <v/>
      </c>
      <c r="CJ171" s="30" t="str">
        <f t="shared" ref="CJ171:CJ173" si="105">IF(TRIM(MID(SUBSTITUTE($CE171," ",REPT(" ",99)),COLUMN(D171)*99-98,99))="","",DATEVALUE(TRIM(MID(SUBSTITUTE($CE171," ",REPT(" ",99)),COLUMN(D171)*99-98,99))))</f>
        <v/>
      </c>
      <c r="CK171" s="30" t="str">
        <f t="shared" ref="CK171:CK173" si="106">IF(TRIM(MID(SUBSTITUTE($CE171," ",REPT(" ",99)),COLUMN(E171)*99-98,99))="","",DATEVALUE(TRIM(MID(SUBSTITUTE($CE171," ",REPT(" ",99)),COLUMN(E171)*99-98,99))))</f>
        <v/>
      </c>
      <c r="CL171" s="30" t="str">
        <f t="shared" ref="CL171:CL173" si="107">IF(TRIM(MID(SUBSTITUTE($CE171," ",REPT(" ",99)),COLUMN(F171)*99-98,99))="","",DATEVALUE(TRIM(MID(SUBSTITUTE($CE171," ",REPT(" ",99)),COLUMN(F171)*99-98,99))))</f>
        <v/>
      </c>
      <c r="CM171" s="30" t="str">
        <f t="shared" ref="CM171:CM173" si="108">IF(TRIM(MID(SUBSTITUTE($CE171," ",REPT(" ",99)),COLUMN(G171)*99-98,99))="","",DATEVALUE(TRIM(MID(SUBSTITUTE($CE171," ",REPT(" ",99)),COLUMN(G171)*99-98,99))))</f>
        <v/>
      </c>
      <c r="CN171" s="30" t="str">
        <f t="shared" ref="CN171:CN173" si="109">IF(TRIM(MID(SUBSTITUTE($CE171," ",REPT(" ",99)),COLUMN(H171)*99-98,99))="","",DATEVALUE(TRIM(MID(SUBSTITUTE($CE171," ",REPT(" ",99)),COLUMN(H171)*99-98,99))))</f>
        <v/>
      </c>
      <c r="CO171" s="30" t="str">
        <f t="shared" ref="CO171:CO173" si="110">IF(TRIM(MID(SUBSTITUTE($CE171," ",REPT(" ",99)),COLUMN(I171)*99-98,99))="","",DATEVALUE(TRIM(MID(SUBSTITUTE($CE171," ",REPT(" ",99)),COLUMN(I171)*99-98,99))))</f>
        <v/>
      </c>
      <c r="CP171" s="27" t="str">
        <f t="shared" ref="CP171:CP173" si="111">TRIM(TEXT(SUBSTITUTE(S171,CHAR(10)," "),"dd.mm.yyyy"))</f>
        <v>14.11.2014 21.12.2017 10.2.2021</v>
      </c>
      <c r="CQ171" s="30">
        <f t="shared" si="65"/>
        <v>41957</v>
      </c>
      <c r="CR171" s="30" t="e">
        <f>IF(TRIM(MID(SUBSTITUTE($CP171," ",REPT(" ",99)),COLUMN(#REF!)*99-98,99))="","",DATEVALUE(TRIM(MID(SUBSTITUTE($CP171," ",REPT(" ",99)),COLUMN(#REF!)*99-98,99))))</f>
        <v>#REF!</v>
      </c>
      <c r="CS171" s="30">
        <f t="shared" ref="CS171:CS173" si="112">IF(TRIM(MID(SUBSTITUTE($CP171," ",REPT(" ",99)),COLUMN(B171)*99-98,99))="","",DATEVALUE(TRIM(MID(SUBSTITUTE($CP171," ",REPT(" ",99)),COLUMN(B171)*99-98,99))))</f>
        <v>43090</v>
      </c>
      <c r="CT171" s="30">
        <f t="shared" ref="CT171:CT173" si="113">IF(TRIM(MID(SUBSTITUTE($CP171," ",REPT(" ",99)),COLUMN(C171)*99-98,99))="","",DATEVALUE(TRIM(MID(SUBSTITUTE($CP171," ",REPT(" ",99)),COLUMN(C171)*99-98,99))))</f>
        <v>44237</v>
      </c>
      <c r="CU171" s="30" t="str">
        <f t="shared" ref="CU171:CU173" si="114">IF(TRIM(MID(SUBSTITUTE($CP171," ",REPT(" ",99)),COLUMN(D171)*99-98,99))="","",DATEVALUE(TRIM(MID(SUBSTITUTE($CP171," ",REPT(" ",99)),COLUMN(D171)*99-98,99))))</f>
        <v/>
      </c>
      <c r="CV171" s="30" t="str">
        <f t="shared" ref="CV171:CV173" si="115">IF(TRIM(MID(SUBSTITUTE($CP171," ",REPT(" ",99)),COLUMN(E171)*99-98,99))="","",DATEVALUE(TRIM(MID(SUBSTITUTE($CP171," ",REPT(" ",99)),COLUMN(E171)*99-98,99))))</f>
        <v/>
      </c>
      <c r="CW171" s="30" t="str">
        <f t="shared" ref="CW171:CW173" si="116">IF(TRIM(MID(SUBSTITUTE($CP171," ",REPT(" ",99)),COLUMN(F171)*99-98,99))="","",DATEVALUE(TRIM(MID(SUBSTITUTE($CP171," ",REPT(" ",99)),COLUMN(F171)*99-98,99))))</f>
        <v/>
      </c>
      <c r="CX171" s="30" t="str">
        <f t="shared" ref="CX171:CX173" si="117">IF(TRIM(MID(SUBSTITUTE($CP171," ",REPT(" ",99)),COLUMN(G171)*99-98,99))="","",DATEVALUE(TRIM(MID(SUBSTITUTE($CP171," ",REPT(" ",99)),COLUMN(G171)*99-98,99))))</f>
        <v/>
      </c>
      <c r="CY171" s="30" t="str">
        <f t="shared" ref="CY171:CY173" si="118">IF(TRIM(MID(SUBSTITUTE($CP171," ",REPT(" ",99)),COLUMN(H171)*99-98,99))="","",DATEVALUE(TRIM(MID(SUBSTITUTE($CP171," ",REPT(" ",99)),COLUMN(H171)*99-98,99))))</f>
        <v/>
      </c>
      <c r="CZ171" s="30" t="str">
        <f t="shared" ref="CZ171:CZ173" si="119">IF(TRIM(MID(SUBSTITUTE($CP171," ",REPT(" ",99)),COLUMN(I171)*99-98,99))="","",DATEVALUE(TRIM(MID(SUBSTITUTE($CP171," ",REPT(" ",99)),COLUMN(I171)*99-98,99))))</f>
        <v/>
      </c>
    </row>
    <row r="172" spans="1:104" s="6" customFormat="1" ht="195" x14ac:dyDescent="0.25">
      <c r="A172" s="27">
        <v>171</v>
      </c>
      <c r="B172" s="27" t="s">
        <v>2297</v>
      </c>
      <c r="C172" s="27" t="s">
        <v>125</v>
      </c>
      <c r="D172" s="28" t="s">
        <v>1422</v>
      </c>
      <c r="E172" s="29" t="s">
        <v>1423</v>
      </c>
      <c r="F172" s="30">
        <v>40673</v>
      </c>
      <c r="G172" s="27" t="s">
        <v>1424</v>
      </c>
      <c r="H172" s="27" t="s">
        <v>125</v>
      </c>
      <c r="I172" s="27">
        <v>10135</v>
      </c>
      <c r="J172" s="30">
        <v>40697</v>
      </c>
      <c r="K172" s="76">
        <v>46721</v>
      </c>
      <c r="L172" s="78" t="s">
        <v>1425</v>
      </c>
      <c r="M172" s="27" t="s">
        <v>232</v>
      </c>
      <c r="N172" s="27"/>
      <c r="O172" s="27"/>
      <c r="P172" s="27" t="s">
        <v>1426</v>
      </c>
      <c r="Q172" s="30" t="s">
        <v>1427</v>
      </c>
      <c r="R172" s="1" t="s">
        <v>1428</v>
      </c>
      <c r="S172" s="30" t="s">
        <v>1429</v>
      </c>
      <c r="T172" s="27"/>
      <c r="U172" s="27"/>
      <c r="V172" s="27"/>
      <c r="W172" s="27"/>
      <c r="X172" s="75">
        <v>1980</v>
      </c>
      <c r="Y172" s="75" t="s">
        <v>1430</v>
      </c>
      <c r="Z172" s="75">
        <v>5000000</v>
      </c>
      <c r="AA172" s="27" t="s">
        <v>310</v>
      </c>
      <c r="AB172" s="27">
        <v>35</v>
      </c>
      <c r="AC172" s="27">
        <v>25</v>
      </c>
      <c r="AD172" s="27">
        <v>125</v>
      </c>
      <c r="AE172" s="75"/>
      <c r="AF172" s="27"/>
      <c r="AG172" s="27"/>
      <c r="AH172" s="27">
        <v>15</v>
      </c>
      <c r="AI172" s="27">
        <v>2</v>
      </c>
      <c r="AJ172" s="27"/>
      <c r="AK172" s="27" t="s">
        <v>1431</v>
      </c>
      <c r="AL172" s="30" t="s">
        <v>1432</v>
      </c>
      <c r="AM172" s="30" t="s">
        <v>1433</v>
      </c>
      <c r="AN172" s="27" t="s">
        <v>1434</v>
      </c>
      <c r="AO172" s="27" t="s">
        <v>89</v>
      </c>
      <c r="AP172" s="27" t="s">
        <v>90</v>
      </c>
      <c r="AQ172" s="27" t="s">
        <v>261</v>
      </c>
      <c r="AT172" s="27" t="str">
        <f t="shared" ca="1" si="44"/>
        <v>Действащо</v>
      </c>
      <c r="AU172" s="27" t="str">
        <f t="shared" si="45"/>
        <v>Действащо</v>
      </c>
      <c r="CE172" s="27" t="str">
        <f t="shared" si="102"/>
        <v>27.2.2012 25.04.2012 25.11.2021</v>
      </c>
      <c r="CF172" s="30">
        <f t="shared" si="64"/>
        <v>40966</v>
      </c>
      <c r="CG172" s="30" t="e">
        <f>IF(TRIM(MID(SUBSTITUTE($CE172," ",REPT(" ",99)),COLUMN(#REF!)*99-98,99))="","",DATEVALUE(TRIM(MID(SUBSTITUTE($CE172," ",REPT(" ",99)),COLUMN(#REF!)*99-98,99))))</f>
        <v>#REF!</v>
      </c>
      <c r="CH172" s="30">
        <f t="shared" si="103"/>
        <v>41024</v>
      </c>
      <c r="CI172" s="30">
        <f t="shared" si="104"/>
        <v>44525</v>
      </c>
      <c r="CJ172" s="30" t="str">
        <f t="shared" si="105"/>
        <v/>
      </c>
      <c r="CK172" s="30" t="str">
        <f t="shared" si="106"/>
        <v/>
      </c>
      <c r="CL172" s="30" t="str">
        <f t="shared" si="107"/>
        <v/>
      </c>
      <c r="CM172" s="30" t="str">
        <f t="shared" si="108"/>
        <v/>
      </c>
      <c r="CN172" s="30" t="str">
        <f t="shared" si="109"/>
        <v/>
      </c>
      <c r="CO172" s="30" t="str">
        <f t="shared" si="110"/>
        <v/>
      </c>
      <c r="CP172" s="27" t="str">
        <f t="shared" si="111"/>
        <v>28.3.2016 25.11.2021</v>
      </c>
      <c r="CQ172" s="30">
        <f t="shared" si="65"/>
        <v>42457</v>
      </c>
      <c r="CR172" s="30" t="e">
        <f>IF(TRIM(MID(SUBSTITUTE($CP172," ",REPT(" ",99)),COLUMN(#REF!)*99-98,99))="","",DATEVALUE(TRIM(MID(SUBSTITUTE($CP172," ",REPT(" ",99)),COLUMN(#REF!)*99-98,99))))</f>
        <v>#REF!</v>
      </c>
      <c r="CS172" s="30">
        <f t="shared" si="112"/>
        <v>44525</v>
      </c>
      <c r="CT172" s="30" t="str">
        <f t="shared" si="113"/>
        <v/>
      </c>
      <c r="CU172" s="30" t="str">
        <f t="shared" si="114"/>
        <v/>
      </c>
      <c r="CV172" s="30" t="str">
        <f t="shared" si="115"/>
        <v/>
      </c>
      <c r="CW172" s="30" t="str">
        <f t="shared" si="116"/>
        <v/>
      </c>
      <c r="CX172" s="30" t="str">
        <f t="shared" si="117"/>
        <v/>
      </c>
      <c r="CY172" s="30" t="str">
        <f t="shared" si="118"/>
        <v/>
      </c>
      <c r="CZ172" s="30" t="str">
        <f t="shared" si="119"/>
        <v/>
      </c>
    </row>
    <row r="173" spans="1:104" s="6" customFormat="1" ht="195" x14ac:dyDescent="0.25">
      <c r="A173" s="27">
        <v>172</v>
      </c>
      <c r="B173" s="27" t="s">
        <v>2298</v>
      </c>
      <c r="C173" s="27" t="s">
        <v>731</v>
      </c>
      <c r="D173" s="28" t="s">
        <v>1435</v>
      </c>
      <c r="E173" s="29" t="s">
        <v>1436</v>
      </c>
      <c r="F173" s="30">
        <v>40786</v>
      </c>
      <c r="G173" s="27" t="s">
        <v>1437</v>
      </c>
      <c r="H173" s="27" t="s">
        <v>731</v>
      </c>
      <c r="I173" s="27">
        <v>67800</v>
      </c>
      <c r="J173" s="30">
        <v>40814</v>
      </c>
      <c r="K173" s="76">
        <v>46752</v>
      </c>
      <c r="L173" s="27" t="s">
        <v>1391</v>
      </c>
      <c r="M173" s="27" t="s">
        <v>232</v>
      </c>
      <c r="N173" s="27"/>
      <c r="O173" s="27"/>
      <c r="P173" s="27" t="s">
        <v>2145</v>
      </c>
      <c r="Q173" s="27" t="s">
        <v>2146</v>
      </c>
      <c r="R173" s="1" t="s">
        <v>1438</v>
      </c>
      <c r="S173" s="30" t="s">
        <v>1439</v>
      </c>
      <c r="T173" s="27"/>
      <c r="U173" s="27"/>
      <c r="V173" s="27"/>
      <c r="W173" s="27"/>
      <c r="X173" s="75">
        <v>795.6</v>
      </c>
      <c r="Y173" s="75" t="s">
        <v>1440</v>
      </c>
      <c r="Z173" s="75">
        <v>1796130</v>
      </c>
      <c r="AA173" s="27" t="s">
        <v>1402</v>
      </c>
      <c r="AB173" s="27">
        <v>35</v>
      </c>
      <c r="AC173" s="27">
        <v>25</v>
      </c>
      <c r="AD173" s="27">
        <v>125</v>
      </c>
      <c r="AE173" s="75"/>
      <c r="AF173" s="27"/>
      <c r="AG173" s="27"/>
      <c r="AH173" s="27">
        <v>15</v>
      </c>
      <c r="AI173" s="27">
        <v>2</v>
      </c>
      <c r="AJ173" s="27" t="s">
        <v>1441</v>
      </c>
      <c r="AK173" s="27" t="s">
        <v>1403</v>
      </c>
      <c r="AL173" s="30" t="s">
        <v>1442</v>
      </c>
      <c r="AM173" s="30" t="s">
        <v>1443</v>
      </c>
      <c r="AN173" s="27" t="s">
        <v>1444</v>
      </c>
      <c r="AO173" s="27" t="s">
        <v>89</v>
      </c>
      <c r="AP173" s="27" t="s">
        <v>90</v>
      </c>
      <c r="AQ173" s="27" t="s">
        <v>91</v>
      </c>
      <c r="AT173" s="27" t="str">
        <f t="shared" ca="1" si="44"/>
        <v>Действащо</v>
      </c>
      <c r="AU173" s="27" t="str">
        <f t="shared" si="45"/>
        <v>Действащо</v>
      </c>
      <c r="CE173" s="27" t="str">
        <f t="shared" si="102"/>
        <v>19.04.2012 14.07.2014 12.04.2017 28.3.2023 23.1.2024</v>
      </c>
      <c r="CF173" s="30">
        <f t="shared" si="64"/>
        <v>41018</v>
      </c>
      <c r="CG173" s="30" t="e">
        <f>IF(TRIM(MID(SUBSTITUTE($CE173," ",REPT(" ",99)),COLUMN(#REF!)*99-98,99))="","",DATEVALUE(TRIM(MID(SUBSTITUTE($CE173," ",REPT(" ",99)),COLUMN(#REF!)*99-98,99))))</f>
        <v>#REF!</v>
      </c>
      <c r="CH173" s="30">
        <f t="shared" si="103"/>
        <v>41834</v>
      </c>
      <c r="CI173" s="30">
        <f t="shared" si="104"/>
        <v>42837</v>
      </c>
      <c r="CJ173" s="30">
        <f t="shared" si="105"/>
        <v>45013</v>
      </c>
      <c r="CK173" s="30">
        <f t="shared" si="106"/>
        <v>45314</v>
      </c>
      <c r="CL173" s="30" t="str">
        <f t="shared" si="107"/>
        <v/>
      </c>
      <c r="CM173" s="30" t="str">
        <f t="shared" si="108"/>
        <v/>
      </c>
      <c r="CN173" s="30" t="str">
        <f t="shared" si="109"/>
        <v/>
      </c>
      <c r="CO173" s="30" t="str">
        <f t="shared" si="110"/>
        <v/>
      </c>
      <c r="CP173" s="27" t="str">
        <f t="shared" si="111"/>
        <v>16.10.2014 13.12.2017 28.3.2023</v>
      </c>
      <c r="CQ173" s="30">
        <f t="shared" si="65"/>
        <v>41928</v>
      </c>
      <c r="CR173" s="30" t="e">
        <f>IF(TRIM(MID(SUBSTITUTE($CP173," ",REPT(" ",99)),COLUMN(#REF!)*99-98,99))="","",DATEVALUE(TRIM(MID(SUBSTITUTE($CP173," ",REPT(" ",99)),COLUMN(#REF!)*99-98,99))))</f>
        <v>#REF!</v>
      </c>
      <c r="CS173" s="30">
        <f t="shared" si="112"/>
        <v>43082</v>
      </c>
      <c r="CT173" s="30">
        <f t="shared" si="113"/>
        <v>45013</v>
      </c>
      <c r="CU173" s="30" t="str">
        <f t="shared" si="114"/>
        <v/>
      </c>
      <c r="CV173" s="30" t="str">
        <f t="shared" si="115"/>
        <v/>
      </c>
      <c r="CW173" s="30" t="str">
        <f t="shared" si="116"/>
        <v/>
      </c>
      <c r="CX173" s="30" t="str">
        <f t="shared" si="117"/>
        <v/>
      </c>
      <c r="CY173" s="30" t="str">
        <f t="shared" si="118"/>
        <v/>
      </c>
      <c r="CZ173" s="30" t="str">
        <f t="shared" si="119"/>
        <v/>
      </c>
    </row>
    <row r="174" spans="1:104" s="9" customFormat="1" ht="75" x14ac:dyDescent="0.25">
      <c r="A174" s="27">
        <v>173</v>
      </c>
      <c r="B174" s="41" t="s">
        <v>1445</v>
      </c>
      <c r="C174" s="41" t="s">
        <v>576</v>
      </c>
      <c r="D174" s="42" t="s">
        <v>1446</v>
      </c>
      <c r="E174" s="43" t="s">
        <v>1447</v>
      </c>
      <c r="F174" s="44">
        <v>41115</v>
      </c>
      <c r="G174" s="41" t="s">
        <v>1448</v>
      </c>
      <c r="H174" s="41" t="s">
        <v>576</v>
      </c>
      <c r="I174" s="41">
        <v>83017</v>
      </c>
      <c r="J174" s="44">
        <v>41134</v>
      </c>
      <c r="K174" s="44">
        <v>42735</v>
      </c>
      <c r="L174" s="41" t="s">
        <v>1449</v>
      </c>
      <c r="M174" s="41" t="s">
        <v>232</v>
      </c>
      <c r="N174" s="41"/>
      <c r="O174" s="41"/>
      <c r="P174" s="41"/>
      <c r="Q174" s="41"/>
      <c r="R174" s="84"/>
      <c r="S174" s="41"/>
      <c r="T174" s="41"/>
      <c r="U174" s="41"/>
      <c r="V174" s="41"/>
      <c r="W174" s="41"/>
      <c r="X174" s="94">
        <v>46.8</v>
      </c>
      <c r="Y174" s="94">
        <v>591</v>
      </c>
      <c r="Z174" s="94">
        <v>215715</v>
      </c>
      <c r="AA174" s="41" t="s">
        <v>1450</v>
      </c>
      <c r="AB174" s="41">
        <v>35</v>
      </c>
      <c r="AC174" s="41">
        <v>25</v>
      </c>
      <c r="AD174" s="41">
        <v>125</v>
      </c>
      <c r="AE174" s="94">
        <v>2</v>
      </c>
      <c r="AF174" s="41">
        <v>0.04</v>
      </c>
      <c r="AG174" s="41">
        <v>10</v>
      </c>
      <c r="AH174" s="41"/>
      <c r="AI174" s="41">
        <v>2</v>
      </c>
      <c r="AJ174" s="41" t="s">
        <v>1441</v>
      </c>
      <c r="AK174" s="41" t="s">
        <v>1451</v>
      </c>
      <c r="AL174" s="44" t="s">
        <v>1452</v>
      </c>
      <c r="AM174" s="44" t="s">
        <v>1453</v>
      </c>
      <c r="AN174" s="41" t="s">
        <v>1454</v>
      </c>
      <c r="AO174" s="41"/>
      <c r="AP174" s="41"/>
      <c r="AQ174" s="41"/>
      <c r="AT174" s="41" t="str">
        <f t="shared" ca="1" si="44"/>
        <v>Изтекло</v>
      </c>
      <c r="AU174" s="41" t="str">
        <f t="shared" si="45"/>
        <v>Действащо</v>
      </c>
      <c r="CE174" s="41" t="str">
        <f t="shared" si="46"/>
        <v/>
      </c>
      <c r="CF174" s="44" t="str">
        <f t="shared" si="64"/>
        <v/>
      </c>
      <c r="CG174" s="44" t="e">
        <f>IF(TRIM(MID(SUBSTITUTE($CE174," ",REPT(" ",99)),COLUMN(#REF!)*99-98,99))="","",DATEVALUE(TRIM(MID(SUBSTITUTE($CE174," ",REPT(" ",99)),COLUMN(#REF!)*99-98,99))))</f>
        <v>#REF!</v>
      </c>
      <c r="CH174" s="44" t="str">
        <f t="shared" si="47"/>
        <v/>
      </c>
      <c r="CI174" s="44" t="str">
        <f t="shared" si="48"/>
        <v/>
      </c>
      <c r="CJ174" s="44" t="str">
        <f t="shared" si="49"/>
        <v/>
      </c>
      <c r="CK174" s="44" t="str">
        <f t="shared" si="50"/>
        <v/>
      </c>
      <c r="CL174" s="44" t="str">
        <f t="shared" si="51"/>
        <v/>
      </c>
      <c r="CM174" s="44" t="str">
        <f t="shared" si="52"/>
        <v/>
      </c>
      <c r="CN174" s="44" t="str">
        <f t="shared" si="53"/>
        <v/>
      </c>
      <c r="CO174" s="44" t="str">
        <f t="shared" si="54"/>
        <v/>
      </c>
      <c r="CP174" s="41" t="str">
        <f t="shared" si="55"/>
        <v/>
      </c>
      <c r="CQ174" s="44" t="str">
        <f t="shared" si="65"/>
        <v/>
      </c>
      <c r="CR174" s="44" t="e">
        <f>IF(TRIM(MID(SUBSTITUTE($CP174," ",REPT(" ",99)),COLUMN(#REF!)*99-98,99))="","",DATEVALUE(TRIM(MID(SUBSTITUTE($CP174," ",REPT(" ",99)),COLUMN(#REF!)*99-98,99))))</f>
        <v>#REF!</v>
      </c>
      <c r="CS174" s="44" t="str">
        <f t="shared" si="56"/>
        <v/>
      </c>
      <c r="CT174" s="44" t="str">
        <f t="shared" si="57"/>
        <v/>
      </c>
      <c r="CU174" s="44" t="str">
        <f t="shared" si="58"/>
        <v/>
      </c>
      <c r="CV174" s="44" t="str">
        <f t="shared" si="59"/>
        <v/>
      </c>
      <c r="CW174" s="44" t="str">
        <f t="shared" si="60"/>
        <v/>
      </c>
      <c r="CX174" s="44" t="str">
        <f t="shared" si="61"/>
        <v/>
      </c>
      <c r="CY174" s="44" t="str">
        <f t="shared" si="62"/>
        <v/>
      </c>
      <c r="CZ174" s="44" t="str">
        <f t="shared" si="63"/>
        <v/>
      </c>
    </row>
    <row r="175" spans="1:104" s="6" customFormat="1" ht="45" x14ac:dyDescent="0.25">
      <c r="A175" s="27">
        <v>174</v>
      </c>
      <c r="B175" s="27" t="s">
        <v>1455</v>
      </c>
      <c r="C175" s="27" t="s">
        <v>250</v>
      </c>
      <c r="D175" s="28">
        <v>175375983</v>
      </c>
      <c r="E175" s="29" t="s">
        <v>1456</v>
      </c>
      <c r="F175" s="30">
        <v>41134</v>
      </c>
      <c r="G175" s="27" t="s">
        <v>1390</v>
      </c>
      <c r="H175" s="27" t="s">
        <v>76</v>
      </c>
      <c r="I175" s="27">
        <v>7079</v>
      </c>
      <c r="J175" s="30">
        <v>41153</v>
      </c>
      <c r="K175" s="27" t="s">
        <v>1457</v>
      </c>
      <c r="L175" s="27" t="s">
        <v>1399</v>
      </c>
      <c r="M175" s="27" t="s">
        <v>232</v>
      </c>
      <c r="N175" s="27"/>
      <c r="O175" s="27"/>
      <c r="P175" s="27"/>
      <c r="Q175" s="27"/>
      <c r="R175" s="1"/>
      <c r="S175" s="27"/>
      <c r="T175" s="27"/>
      <c r="U175" s="27"/>
      <c r="V175" s="27"/>
      <c r="W175" s="27"/>
      <c r="X175" s="75">
        <v>24.335999999999999</v>
      </c>
      <c r="Y175" s="75">
        <v>346</v>
      </c>
      <c r="Z175" s="75">
        <v>8304</v>
      </c>
      <c r="AA175" s="27" t="s">
        <v>1402</v>
      </c>
      <c r="AB175" s="27">
        <v>35</v>
      </c>
      <c r="AC175" s="27">
        <v>15</v>
      </c>
      <c r="AD175" s="27">
        <v>70</v>
      </c>
      <c r="AE175" s="75">
        <v>2</v>
      </c>
      <c r="AF175" s="27">
        <v>0.04</v>
      </c>
      <c r="AG175" s="27">
        <v>10</v>
      </c>
      <c r="AH175" s="27"/>
      <c r="AI175" s="27">
        <v>2</v>
      </c>
      <c r="AJ175" s="27" t="s">
        <v>1441</v>
      </c>
      <c r="AK175" s="27" t="s">
        <v>1403</v>
      </c>
      <c r="AL175" s="30" t="s">
        <v>1458</v>
      </c>
      <c r="AM175" s="30" t="s">
        <v>1459</v>
      </c>
      <c r="AN175" s="27" t="s">
        <v>1460</v>
      </c>
      <c r="AO175" s="27"/>
      <c r="AP175" s="27"/>
      <c r="AQ175" s="27"/>
      <c r="AT175" s="27" t="str">
        <f t="shared" ca="1" si="44"/>
        <v>Действащо</v>
      </c>
      <c r="AU175" s="27" t="str">
        <f t="shared" si="45"/>
        <v>Действащо</v>
      </c>
      <c r="CE175" s="27" t="str">
        <f t="shared" si="46"/>
        <v/>
      </c>
      <c r="CF175" s="30" t="str">
        <f t="shared" si="64"/>
        <v/>
      </c>
      <c r="CG175" s="30" t="e">
        <f>IF(TRIM(MID(SUBSTITUTE($CE175," ",REPT(" ",99)),COLUMN(#REF!)*99-98,99))="","",DATEVALUE(TRIM(MID(SUBSTITUTE($CE175," ",REPT(" ",99)),COLUMN(#REF!)*99-98,99))))</f>
        <v>#REF!</v>
      </c>
      <c r="CH175" s="30" t="str">
        <f t="shared" si="47"/>
        <v/>
      </c>
      <c r="CI175" s="30" t="str">
        <f t="shared" si="48"/>
        <v/>
      </c>
      <c r="CJ175" s="30" t="str">
        <f t="shared" si="49"/>
        <v/>
      </c>
      <c r="CK175" s="30" t="str">
        <f t="shared" si="50"/>
        <v/>
      </c>
      <c r="CL175" s="30" t="str">
        <f t="shared" si="51"/>
        <v/>
      </c>
      <c r="CM175" s="30" t="str">
        <f t="shared" si="52"/>
        <v/>
      </c>
      <c r="CN175" s="30" t="str">
        <f t="shared" si="53"/>
        <v/>
      </c>
      <c r="CO175" s="30" t="str">
        <f t="shared" si="54"/>
        <v/>
      </c>
      <c r="CP175" s="27" t="str">
        <f t="shared" si="55"/>
        <v/>
      </c>
      <c r="CQ175" s="30" t="str">
        <f t="shared" si="65"/>
        <v/>
      </c>
      <c r="CR175" s="30" t="e">
        <f>IF(TRIM(MID(SUBSTITUTE($CP175," ",REPT(" ",99)),COLUMN(#REF!)*99-98,99))="","",DATEVALUE(TRIM(MID(SUBSTITUTE($CP175," ",REPT(" ",99)),COLUMN(#REF!)*99-98,99))))</f>
        <v>#REF!</v>
      </c>
      <c r="CS175" s="30" t="str">
        <f t="shared" si="56"/>
        <v/>
      </c>
      <c r="CT175" s="30" t="str">
        <f t="shared" si="57"/>
        <v/>
      </c>
      <c r="CU175" s="30" t="str">
        <f t="shared" si="58"/>
        <v/>
      </c>
      <c r="CV175" s="30" t="str">
        <f t="shared" si="59"/>
        <v/>
      </c>
      <c r="CW175" s="30" t="str">
        <f t="shared" si="60"/>
        <v/>
      </c>
      <c r="CX175" s="30" t="str">
        <f t="shared" si="61"/>
        <v/>
      </c>
      <c r="CY175" s="30" t="str">
        <f t="shared" si="62"/>
        <v/>
      </c>
      <c r="CZ175" s="30" t="str">
        <f t="shared" si="63"/>
        <v/>
      </c>
    </row>
    <row r="176" spans="1:104" s="17" customFormat="1" ht="60" x14ac:dyDescent="0.25">
      <c r="A176" s="27">
        <v>175</v>
      </c>
      <c r="B176" s="74" t="s">
        <v>698</v>
      </c>
      <c r="C176" s="74" t="s">
        <v>699</v>
      </c>
      <c r="D176" s="115">
        <v>852544</v>
      </c>
      <c r="E176" s="34" t="s">
        <v>1461</v>
      </c>
      <c r="F176" s="101">
        <v>41229</v>
      </c>
      <c r="G176" s="74" t="s">
        <v>1462</v>
      </c>
      <c r="H176" s="74" t="s">
        <v>699</v>
      </c>
      <c r="I176" s="74" t="s">
        <v>1463</v>
      </c>
      <c r="J176" s="101">
        <v>41248</v>
      </c>
      <c r="K176" s="101">
        <v>42296</v>
      </c>
      <c r="L176" s="74" t="s">
        <v>1411</v>
      </c>
      <c r="M176" s="74" t="s">
        <v>232</v>
      </c>
      <c r="N176" s="74"/>
      <c r="O176" s="74"/>
      <c r="P176" s="74"/>
      <c r="Q176" s="101"/>
      <c r="R176" s="118"/>
      <c r="S176" s="101"/>
      <c r="T176" s="74"/>
      <c r="U176" s="74"/>
      <c r="V176" s="74">
        <v>1668</v>
      </c>
      <c r="W176" s="101">
        <v>42300</v>
      </c>
      <c r="X176" s="122">
        <v>550</v>
      </c>
      <c r="Y176" s="122" t="s">
        <v>1464</v>
      </c>
      <c r="Z176" s="122">
        <v>1175000</v>
      </c>
      <c r="AA176" s="74" t="s">
        <v>1402</v>
      </c>
      <c r="AB176" s="74">
        <v>35</v>
      </c>
      <c r="AC176" s="74">
        <v>25</v>
      </c>
      <c r="AD176" s="74">
        <v>125</v>
      </c>
      <c r="AE176" s="122"/>
      <c r="AF176" s="74"/>
      <c r="AG176" s="74"/>
      <c r="AH176" s="74">
        <v>15</v>
      </c>
      <c r="AI176" s="74">
        <v>2</v>
      </c>
      <c r="AJ176" s="74" t="s">
        <v>1441</v>
      </c>
      <c r="AK176" s="74" t="s">
        <v>1465</v>
      </c>
      <c r="AL176" s="101" t="s">
        <v>1466</v>
      </c>
      <c r="AM176" s="101" t="s">
        <v>1467</v>
      </c>
      <c r="AN176" s="74" t="s">
        <v>1045</v>
      </c>
      <c r="AO176" s="74"/>
      <c r="AP176" s="74"/>
      <c r="AQ176" s="74"/>
      <c r="AT176" s="74" t="str">
        <f t="shared" ca="1" si="44"/>
        <v>Отнето</v>
      </c>
      <c r="AU176" s="74" t="str">
        <f t="shared" si="45"/>
        <v>Отнето</v>
      </c>
      <c r="CE176" s="74" t="str">
        <f t="shared" si="46"/>
        <v/>
      </c>
      <c r="CF176" s="101" t="str">
        <f t="shared" si="64"/>
        <v/>
      </c>
      <c r="CG176" s="101" t="e">
        <f>IF(TRIM(MID(SUBSTITUTE($CE176," ",REPT(" ",99)),COLUMN(#REF!)*99-98,99))="","",DATEVALUE(TRIM(MID(SUBSTITUTE($CE176," ",REPT(" ",99)),COLUMN(#REF!)*99-98,99))))</f>
        <v>#REF!</v>
      </c>
      <c r="CH176" s="101" t="str">
        <f t="shared" si="47"/>
        <v/>
      </c>
      <c r="CI176" s="101" t="str">
        <f t="shared" si="48"/>
        <v/>
      </c>
      <c r="CJ176" s="101" t="str">
        <f t="shared" si="49"/>
        <v/>
      </c>
      <c r="CK176" s="101" t="str">
        <f t="shared" si="50"/>
        <v/>
      </c>
      <c r="CL176" s="101" t="str">
        <f t="shared" si="51"/>
        <v/>
      </c>
      <c r="CM176" s="101" t="str">
        <f t="shared" si="52"/>
        <v/>
      </c>
      <c r="CN176" s="101" t="str">
        <f t="shared" si="53"/>
        <v/>
      </c>
      <c r="CO176" s="101" t="str">
        <f t="shared" si="54"/>
        <v/>
      </c>
      <c r="CP176" s="74" t="str">
        <f t="shared" si="55"/>
        <v/>
      </c>
      <c r="CQ176" s="101" t="str">
        <f t="shared" si="65"/>
        <v/>
      </c>
      <c r="CR176" s="101" t="e">
        <f>IF(TRIM(MID(SUBSTITUTE($CP176," ",REPT(" ",99)),COLUMN(#REF!)*99-98,99))="","",DATEVALUE(TRIM(MID(SUBSTITUTE($CP176," ",REPT(" ",99)),COLUMN(#REF!)*99-98,99))))</f>
        <v>#REF!</v>
      </c>
      <c r="CS176" s="101" t="str">
        <f t="shared" si="56"/>
        <v/>
      </c>
      <c r="CT176" s="101" t="str">
        <f t="shared" si="57"/>
        <v/>
      </c>
      <c r="CU176" s="101" t="str">
        <f t="shared" si="58"/>
        <v/>
      </c>
      <c r="CV176" s="101" t="str">
        <f t="shared" si="59"/>
        <v/>
      </c>
      <c r="CW176" s="101" t="str">
        <f t="shared" si="60"/>
        <v/>
      </c>
      <c r="CX176" s="101" t="str">
        <f t="shared" si="61"/>
        <v/>
      </c>
      <c r="CY176" s="101" t="str">
        <f t="shared" si="62"/>
        <v/>
      </c>
      <c r="CZ176" s="101" t="str">
        <f t="shared" si="63"/>
        <v/>
      </c>
    </row>
    <row r="177" spans="1:104" s="6" customFormat="1" ht="195" x14ac:dyDescent="0.25">
      <c r="A177" s="27">
        <v>176</v>
      </c>
      <c r="B177" s="27" t="s">
        <v>2286</v>
      </c>
      <c r="C177" s="30" t="s">
        <v>502</v>
      </c>
      <c r="D177" s="28" t="s">
        <v>1468</v>
      </c>
      <c r="E177" s="28" t="s">
        <v>1469</v>
      </c>
      <c r="F177" s="30">
        <v>41351</v>
      </c>
      <c r="G177" s="27" t="s">
        <v>1470</v>
      </c>
      <c r="H177" s="27" t="s">
        <v>369</v>
      </c>
      <c r="I177" s="27">
        <v>44094</v>
      </c>
      <c r="J177" s="30">
        <v>41368</v>
      </c>
      <c r="K177" s="76">
        <v>46873</v>
      </c>
      <c r="L177" s="27"/>
      <c r="M177" s="27" t="s">
        <v>622</v>
      </c>
      <c r="N177" s="27" t="s">
        <v>373</v>
      </c>
      <c r="O177" s="27">
        <v>365000</v>
      </c>
      <c r="P177" s="27" t="s">
        <v>1471</v>
      </c>
      <c r="Q177" s="30" t="s">
        <v>1472</v>
      </c>
      <c r="R177" s="27" t="s">
        <v>2203</v>
      </c>
      <c r="S177" s="30" t="s">
        <v>2204</v>
      </c>
      <c r="T177" s="27"/>
      <c r="U177" s="27"/>
      <c r="V177" s="27"/>
      <c r="W177" s="27"/>
      <c r="X177" s="75">
        <v>19</v>
      </c>
      <c r="Y177" s="75">
        <v>1000</v>
      </c>
      <c r="Z177" s="75">
        <v>365000</v>
      </c>
      <c r="AA177" s="27" t="s">
        <v>109</v>
      </c>
      <c r="AB177" s="27">
        <v>35</v>
      </c>
      <c r="AC177" s="27">
        <v>25</v>
      </c>
      <c r="AD177" s="27">
        <v>125</v>
      </c>
      <c r="AE177" s="75">
        <v>2</v>
      </c>
      <c r="AF177" s="27">
        <v>0.04</v>
      </c>
      <c r="AG177" s="27">
        <v>10</v>
      </c>
      <c r="AH177" s="27"/>
      <c r="AI177" s="27">
        <v>2</v>
      </c>
      <c r="AJ177" s="27">
        <v>0.3</v>
      </c>
      <c r="AK177" s="27" t="s">
        <v>1087</v>
      </c>
      <c r="AL177" s="30" t="s">
        <v>1473</v>
      </c>
      <c r="AM177" s="30" t="s">
        <v>1474</v>
      </c>
      <c r="AN177" s="27" t="s">
        <v>1475</v>
      </c>
      <c r="AO177" s="27" t="s">
        <v>89</v>
      </c>
      <c r="AP177" s="27" t="s">
        <v>90</v>
      </c>
      <c r="AQ177" s="27" t="s">
        <v>91</v>
      </c>
      <c r="AT177" s="27" t="str">
        <f t="shared" ca="1" si="44"/>
        <v>Действащо</v>
      </c>
      <c r="AU177" s="27" t="str">
        <f t="shared" si="45"/>
        <v>Действащо</v>
      </c>
      <c r="CE177" s="27" t="str">
        <f t="shared" si="46"/>
        <v>6.7.2018 30.03.2020</v>
      </c>
      <c r="CF177" s="30">
        <f t="shared" si="64"/>
        <v>43287</v>
      </c>
      <c r="CG177" s="30" t="e">
        <f>IF(TRIM(MID(SUBSTITUTE($CE177," ",REPT(" ",99)),COLUMN(#REF!)*99-98,99))="","",DATEVALUE(TRIM(MID(SUBSTITUTE($CE177," ",REPT(" ",99)),COLUMN(#REF!)*99-98,99))))</f>
        <v>#REF!</v>
      </c>
      <c r="CH177" s="30">
        <f t="shared" si="47"/>
        <v>43920</v>
      </c>
      <c r="CI177" s="30" t="str">
        <f t="shared" si="48"/>
        <v/>
      </c>
      <c r="CJ177" s="30" t="str">
        <f t="shared" si="49"/>
        <v/>
      </c>
      <c r="CK177" s="30" t="str">
        <f t="shared" si="50"/>
        <v/>
      </c>
      <c r="CL177" s="30" t="str">
        <f t="shared" si="51"/>
        <v/>
      </c>
      <c r="CM177" s="30" t="str">
        <f t="shared" si="52"/>
        <v/>
      </c>
      <c r="CN177" s="30" t="str">
        <f t="shared" si="53"/>
        <v/>
      </c>
      <c r="CO177" s="30" t="str">
        <f t="shared" si="54"/>
        <v/>
      </c>
      <c r="CP177" s="27" t="str">
        <f t="shared" si="55"/>
        <v>30.3.2020 2.5.2025</v>
      </c>
      <c r="CQ177" s="30">
        <f t="shared" si="65"/>
        <v>43920</v>
      </c>
      <c r="CR177" s="30" t="e">
        <f>IF(TRIM(MID(SUBSTITUTE($CP177," ",REPT(" ",99)),COLUMN(#REF!)*99-98,99))="","",DATEVALUE(TRIM(MID(SUBSTITUTE($CP177," ",REPT(" ",99)),COLUMN(#REF!)*99-98,99))))</f>
        <v>#REF!</v>
      </c>
      <c r="CS177" s="30">
        <f t="shared" si="56"/>
        <v>45779</v>
      </c>
      <c r="CT177" s="30" t="str">
        <f t="shared" si="57"/>
        <v/>
      </c>
      <c r="CU177" s="30" t="str">
        <f t="shared" si="58"/>
        <v/>
      </c>
      <c r="CV177" s="30" t="str">
        <f t="shared" si="59"/>
        <v/>
      </c>
      <c r="CW177" s="30" t="str">
        <f t="shared" si="60"/>
        <v/>
      </c>
      <c r="CX177" s="30" t="str">
        <f t="shared" si="61"/>
        <v/>
      </c>
      <c r="CY177" s="30" t="str">
        <f t="shared" si="62"/>
        <v/>
      </c>
      <c r="CZ177" s="30" t="str">
        <f t="shared" si="63"/>
        <v/>
      </c>
    </row>
    <row r="178" spans="1:104" s="6" customFormat="1" ht="30" x14ac:dyDescent="0.25">
      <c r="A178" s="27">
        <v>177</v>
      </c>
      <c r="B178" s="27" t="s">
        <v>2285</v>
      </c>
      <c r="C178" s="27" t="s">
        <v>352</v>
      </c>
      <c r="D178" s="28" t="s">
        <v>1476</v>
      </c>
      <c r="E178" s="29" t="s">
        <v>1477</v>
      </c>
      <c r="F178" s="30">
        <v>41372</v>
      </c>
      <c r="G178" s="27" t="s">
        <v>1478</v>
      </c>
      <c r="H178" s="27" t="s">
        <v>1479</v>
      </c>
      <c r="I178" s="27">
        <v>30020</v>
      </c>
      <c r="J178" s="30">
        <v>41368</v>
      </c>
      <c r="K178" s="76">
        <v>46476</v>
      </c>
      <c r="L178" s="78" t="s">
        <v>1480</v>
      </c>
      <c r="M178" s="27" t="s">
        <v>622</v>
      </c>
      <c r="N178" s="27" t="s">
        <v>358</v>
      </c>
      <c r="O178" s="27">
        <v>11315</v>
      </c>
      <c r="P178" s="27"/>
      <c r="Q178" s="27"/>
      <c r="R178" s="1">
        <v>46</v>
      </c>
      <c r="S178" s="30">
        <v>44279</v>
      </c>
      <c r="T178" s="27"/>
      <c r="U178" s="27"/>
      <c r="V178" s="27"/>
      <c r="W178" s="27"/>
      <c r="X178" s="75" t="s">
        <v>1481</v>
      </c>
      <c r="Y178" s="75">
        <v>31</v>
      </c>
      <c r="Z178" s="75">
        <v>11315</v>
      </c>
      <c r="AA178" s="28" t="s">
        <v>85</v>
      </c>
      <c r="AB178" s="27">
        <v>35</v>
      </c>
      <c r="AC178" s="27">
        <v>25</v>
      </c>
      <c r="AD178" s="27">
        <v>125</v>
      </c>
      <c r="AE178" s="75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T178" s="27" t="str">
        <f t="shared" ca="1" si="44"/>
        <v>Действащо</v>
      </c>
      <c r="AU178" s="27" t="str">
        <f t="shared" si="45"/>
        <v>Действащо</v>
      </c>
      <c r="CE178" s="27" t="str">
        <f t="shared" si="46"/>
        <v/>
      </c>
      <c r="CF178" s="30" t="str">
        <f t="shared" si="64"/>
        <v/>
      </c>
      <c r="CG178" s="30" t="e">
        <f>IF(TRIM(MID(SUBSTITUTE($CE178," ",REPT(" ",99)),COLUMN(#REF!)*99-98,99))="","",DATEVALUE(TRIM(MID(SUBSTITUTE($CE178," ",REPT(" ",99)),COLUMN(#REF!)*99-98,99))))</f>
        <v>#REF!</v>
      </c>
      <c r="CH178" s="30" t="str">
        <f t="shared" si="47"/>
        <v/>
      </c>
      <c r="CI178" s="30" t="str">
        <f t="shared" si="48"/>
        <v/>
      </c>
      <c r="CJ178" s="30" t="str">
        <f t="shared" si="49"/>
        <v/>
      </c>
      <c r="CK178" s="30" t="str">
        <f t="shared" si="50"/>
        <v/>
      </c>
      <c r="CL178" s="30" t="str">
        <f t="shared" si="51"/>
        <v/>
      </c>
      <c r="CM178" s="30" t="str">
        <f t="shared" si="52"/>
        <v/>
      </c>
      <c r="CN178" s="30" t="str">
        <f t="shared" si="53"/>
        <v/>
      </c>
      <c r="CO178" s="30" t="str">
        <f t="shared" si="54"/>
        <v/>
      </c>
      <c r="CP178" s="27" t="str">
        <f t="shared" si="55"/>
        <v>24.03.2021</v>
      </c>
      <c r="CQ178" s="30">
        <f t="shared" si="65"/>
        <v>44279</v>
      </c>
      <c r="CR178" s="30" t="e">
        <f>IF(TRIM(MID(SUBSTITUTE($CP178," ",REPT(" ",99)),COLUMN(#REF!)*99-98,99))="","",DATEVALUE(TRIM(MID(SUBSTITUTE($CP178," ",REPT(" ",99)),COLUMN(#REF!)*99-98,99))))</f>
        <v>#REF!</v>
      </c>
      <c r="CS178" s="30" t="str">
        <f t="shared" si="56"/>
        <v/>
      </c>
      <c r="CT178" s="30" t="str">
        <f t="shared" si="57"/>
        <v/>
      </c>
      <c r="CU178" s="30" t="str">
        <f t="shared" si="58"/>
        <v/>
      </c>
      <c r="CV178" s="30" t="str">
        <f t="shared" si="59"/>
        <v/>
      </c>
      <c r="CW178" s="30" t="str">
        <f t="shared" si="60"/>
        <v/>
      </c>
      <c r="CX178" s="30" t="str">
        <f t="shared" si="61"/>
        <v/>
      </c>
      <c r="CY178" s="30" t="str">
        <f t="shared" si="62"/>
        <v/>
      </c>
      <c r="CZ178" s="30" t="str">
        <f t="shared" si="63"/>
        <v/>
      </c>
    </row>
    <row r="179" spans="1:104" s="17" customFormat="1" ht="195" x14ac:dyDescent="0.25">
      <c r="A179" s="74">
        <v>178</v>
      </c>
      <c r="B179" s="74" t="s">
        <v>698</v>
      </c>
      <c r="C179" s="74" t="s">
        <v>699</v>
      </c>
      <c r="D179" s="115" t="s">
        <v>1482</v>
      </c>
      <c r="E179" s="34" t="s">
        <v>1483</v>
      </c>
      <c r="F179" s="101">
        <v>41386</v>
      </c>
      <c r="G179" s="74" t="s">
        <v>1484</v>
      </c>
      <c r="H179" s="74" t="s">
        <v>699</v>
      </c>
      <c r="I179" s="74">
        <v>39459</v>
      </c>
      <c r="J179" s="101">
        <v>41406</v>
      </c>
      <c r="K179" s="101">
        <v>44196</v>
      </c>
      <c r="L179" s="74" t="s">
        <v>1485</v>
      </c>
      <c r="M179" s="74" t="s">
        <v>232</v>
      </c>
      <c r="N179" s="74"/>
      <c r="O179" s="74">
        <v>2414000</v>
      </c>
      <c r="P179" s="74"/>
      <c r="Q179" s="74"/>
      <c r="R179" s="118"/>
      <c r="S179" s="74"/>
      <c r="T179" s="74">
        <v>345</v>
      </c>
      <c r="U179" s="101">
        <v>44756</v>
      </c>
      <c r="V179" s="74"/>
      <c r="W179" s="74"/>
      <c r="X179" s="122"/>
      <c r="Y179" s="122" t="s">
        <v>1486</v>
      </c>
      <c r="Z179" s="122">
        <v>2414000</v>
      </c>
      <c r="AA179" s="115" t="s">
        <v>85</v>
      </c>
      <c r="AB179" s="74">
        <v>35</v>
      </c>
      <c r="AC179" s="74">
        <v>25</v>
      </c>
      <c r="AD179" s="74">
        <v>125</v>
      </c>
      <c r="AE179" s="122"/>
      <c r="AF179" s="74"/>
      <c r="AG179" s="74"/>
      <c r="AH179" s="74">
        <v>15</v>
      </c>
      <c r="AI179" s="74">
        <v>2</v>
      </c>
      <c r="AJ179" s="74">
        <v>0.3</v>
      </c>
      <c r="AK179" s="74" t="s">
        <v>1487</v>
      </c>
      <c r="AL179" s="101" t="s">
        <v>1488</v>
      </c>
      <c r="AM179" s="101" t="s">
        <v>1489</v>
      </c>
      <c r="AN179" s="74" t="s">
        <v>1490</v>
      </c>
      <c r="AO179" s="74" t="s">
        <v>89</v>
      </c>
      <c r="AP179" s="74" t="s">
        <v>90</v>
      </c>
      <c r="AQ179" s="74" t="s">
        <v>261</v>
      </c>
      <c r="AT179" s="74" t="str">
        <f t="shared" ca="1" si="44"/>
        <v>Прекратено</v>
      </c>
      <c r="AU179" s="74" t="str">
        <f t="shared" si="45"/>
        <v>Действащо</v>
      </c>
      <c r="CE179" s="74" t="str">
        <f t="shared" si="46"/>
        <v/>
      </c>
      <c r="CF179" s="101" t="str">
        <f t="shared" si="64"/>
        <v/>
      </c>
      <c r="CG179" s="101" t="e">
        <f>IF(TRIM(MID(SUBSTITUTE($CE179," ",REPT(" ",99)),COLUMN(#REF!)*99-98,99))="","",DATEVALUE(TRIM(MID(SUBSTITUTE($CE179," ",REPT(" ",99)),COLUMN(#REF!)*99-98,99))))</f>
        <v>#REF!</v>
      </c>
      <c r="CH179" s="101" t="str">
        <f t="shared" si="47"/>
        <v/>
      </c>
      <c r="CI179" s="101" t="str">
        <f t="shared" si="48"/>
        <v/>
      </c>
      <c r="CJ179" s="101" t="str">
        <f t="shared" si="49"/>
        <v/>
      </c>
      <c r="CK179" s="101" t="str">
        <f t="shared" si="50"/>
        <v/>
      </c>
      <c r="CL179" s="101" t="str">
        <f t="shared" si="51"/>
        <v/>
      </c>
      <c r="CM179" s="101" t="str">
        <f t="shared" si="52"/>
        <v/>
      </c>
      <c r="CN179" s="101" t="str">
        <f t="shared" si="53"/>
        <v/>
      </c>
      <c r="CO179" s="101" t="str">
        <f t="shared" si="54"/>
        <v/>
      </c>
      <c r="CP179" s="74" t="str">
        <f t="shared" si="55"/>
        <v/>
      </c>
      <c r="CQ179" s="101" t="str">
        <f t="shared" si="65"/>
        <v/>
      </c>
      <c r="CR179" s="101" t="e">
        <f>IF(TRIM(MID(SUBSTITUTE($CP179," ",REPT(" ",99)),COLUMN(#REF!)*99-98,99))="","",DATEVALUE(TRIM(MID(SUBSTITUTE($CP179," ",REPT(" ",99)),COLUMN(#REF!)*99-98,99))))</f>
        <v>#REF!</v>
      </c>
      <c r="CS179" s="101" t="str">
        <f t="shared" si="56"/>
        <v/>
      </c>
      <c r="CT179" s="101" t="str">
        <f t="shared" si="57"/>
        <v/>
      </c>
      <c r="CU179" s="101" t="str">
        <f t="shared" si="58"/>
        <v/>
      </c>
      <c r="CV179" s="101" t="str">
        <f t="shared" si="59"/>
        <v/>
      </c>
      <c r="CW179" s="101" t="str">
        <f t="shared" si="60"/>
        <v/>
      </c>
      <c r="CX179" s="101" t="str">
        <f t="shared" si="61"/>
        <v/>
      </c>
      <c r="CY179" s="101" t="str">
        <f t="shared" si="62"/>
        <v/>
      </c>
      <c r="CZ179" s="101" t="str">
        <f t="shared" si="63"/>
        <v/>
      </c>
    </row>
    <row r="180" spans="1:104" s="6" customFormat="1" ht="195" x14ac:dyDescent="0.25">
      <c r="A180" s="27">
        <v>179</v>
      </c>
      <c r="B180" s="27" t="s">
        <v>2298</v>
      </c>
      <c r="C180" s="27" t="s">
        <v>731</v>
      </c>
      <c r="D180" s="28" t="s">
        <v>1435</v>
      </c>
      <c r="E180" s="29" t="s">
        <v>1491</v>
      </c>
      <c r="F180" s="30">
        <v>41407</v>
      </c>
      <c r="G180" s="27" t="s">
        <v>1492</v>
      </c>
      <c r="H180" s="27" t="s">
        <v>1493</v>
      </c>
      <c r="I180" s="27">
        <v>61114</v>
      </c>
      <c r="J180" s="30">
        <v>41427</v>
      </c>
      <c r="K180" s="76">
        <v>46476</v>
      </c>
      <c r="L180" s="123" t="s">
        <v>546</v>
      </c>
      <c r="M180" s="27" t="s">
        <v>622</v>
      </c>
      <c r="N180" s="27" t="s">
        <v>373</v>
      </c>
      <c r="O180" s="27">
        <v>52195</v>
      </c>
      <c r="P180" s="27"/>
      <c r="Q180" s="27"/>
      <c r="R180" s="1">
        <v>51</v>
      </c>
      <c r="S180" s="30">
        <v>44285</v>
      </c>
      <c r="T180" s="27"/>
      <c r="U180" s="27"/>
      <c r="V180" s="27"/>
      <c r="W180" s="27"/>
      <c r="X180" s="75">
        <v>4.3</v>
      </c>
      <c r="Y180" s="75">
        <v>143</v>
      </c>
      <c r="Z180" s="75">
        <v>52195</v>
      </c>
      <c r="AA180" s="28" t="s">
        <v>85</v>
      </c>
      <c r="AB180" s="27">
        <v>35</v>
      </c>
      <c r="AC180" s="27">
        <v>15</v>
      </c>
      <c r="AD180" s="27">
        <v>70</v>
      </c>
      <c r="AE180" s="75">
        <v>2</v>
      </c>
      <c r="AF180" s="27">
        <v>0.04</v>
      </c>
      <c r="AG180" s="27">
        <v>10</v>
      </c>
      <c r="AH180" s="27"/>
      <c r="AI180" s="27"/>
      <c r="AJ180" s="27">
        <v>0.3</v>
      </c>
      <c r="AK180" s="27" t="s">
        <v>1494</v>
      </c>
      <c r="AL180" s="76" t="s">
        <v>1495</v>
      </c>
      <c r="AM180" s="76" t="s">
        <v>1496</v>
      </c>
      <c r="AN180" s="30">
        <v>41578</v>
      </c>
      <c r="AO180" s="30" t="s">
        <v>89</v>
      </c>
      <c r="AP180" s="30" t="s">
        <v>90</v>
      </c>
      <c r="AQ180" s="27" t="s">
        <v>91</v>
      </c>
      <c r="AT180" s="27" t="str">
        <f t="shared" ca="1" si="44"/>
        <v>Действащо</v>
      </c>
      <c r="AU180" s="27" t="str">
        <f t="shared" si="45"/>
        <v>Действащо</v>
      </c>
      <c r="CE180" s="27" t="str">
        <f t="shared" si="46"/>
        <v/>
      </c>
      <c r="CF180" s="30" t="str">
        <f t="shared" si="64"/>
        <v/>
      </c>
      <c r="CG180" s="30" t="e">
        <f>IF(TRIM(MID(SUBSTITUTE($CE180," ",REPT(" ",99)),COLUMN(#REF!)*99-98,99))="","",DATEVALUE(TRIM(MID(SUBSTITUTE($CE180," ",REPT(" ",99)),COLUMN(#REF!)*99-98,99))))</f>
        <v>#REF!</v>
      </c>
      <c r="CH180" s="30" t="str">
        <f t="shared" si="47"/>
        <v/>
      </c>
      <c r="CI180" s="30" t="str">
        <f t="shared" si="48"/>
        <v/>
      </c>
      <c r="CJ180" s="30" t="str">
        <f t="shared" si="49"/>
        <v/>
      </c>
      <c r="CK180" s="30" t="str">
        <f t="shared" si="50"/>
        <v/>
      </c>
      <c r="CL180" s="30" t="str">
        <f t="shared" si="51"/>
        <v/>
      </c>
      <c r="CM180" s="30" t="str">
        <f t="shared" si="52"/>
        <v/>
      </c>
      <c r="CN180" s="30" t="str">
        <f t="shared" si="53"/>
        <v/>
      </c>
      <c r="CO180" s="30" t="str">
        <f t="shared" si="54"/>
        <v/>
      </c>
      <c r="CP180" s="27" t="str">
        <f t="shared" si="55"/>
        <v>30.03.2021</v>
      </c>
      <c r="CQ180" s="30">
        <f t="shared" si="65"/>
        <v>44285</v>
      </c>
      <c r="CR180" s="30" t="e">
        <f>IF(TRIM(MID(SUBSTITUTE($CP180," ",REPT(" ",99)),COLUMN(#REF!)*99-98,99))="","",DATEVALUE(TRIM(MID(SUBSTITUTE($CP180," ",REPT(" ",99)),COLUMN(#REF!)*99-98,99))))</f>
        <v>#REF!</v>
      </c>
      <c r="CS180" s="30" t="str">
        <f t="shared" si="56"/>
        <v/>
      </c>
      <c r="CT180" s="30" t="str">
        <f t="shared" si="57"/>
        <v/>
      </c>
      <c r="CU180" s="30" t="str">
        <f t="shared" si="58"/>
        <v/>
      </c>
      <c r="CV180" s="30" t="str">
        <f t="shared" si="59"/>
        <v/>
      </c>
      <c r="CW180" s="30" t="str">
        <f t="shared" si="60"/>
        <v/>
      </c>
      <c r="CX180" s="30" t="str">
        <f t="shared" si="61"/>
        <v/>
      </c>
      <c r="CY180" s="30" t="str">
        <f t="shared" si="62"/>
        <v/>
      </c>
      <c r="CZ180" s="30" t="str">
        <f t="shared" si="63"/>
        <v/>
      </c>
    </row>
    <row r="181" spans="1:104" s="6" customFormat="1" ht="195" x14ac:dyDescent="0.25">
      <c r="A181" s="27">
        <v>180</v>
      </c>
      <c r="B181" s="27" t="s">
        <v>2299</v>
      </c>
      <c r="C181" s="27" t="s">
        <v>1497</v>
      </c>
      <c r="D181" s="28" t="s">
        <v>1498</v>
      </c>
      <c r="E181" s="51" t="s">
        <v>1499</v>
      </c>
      <c r="F181" s="30">
        <v>41422</v>
      </c>
      <c r="G181" s="27" t="s">
        <v>1500</v>
      </c>
      <c r="H181" s="27" t="s">
        <v>1501</v>
      </c>
      <c r="I181" s="27">
        <v>44690</v>
      </c>
      <c r="J181" s="30">
        <v>41442</v>
      </c>
      <c r="K181" s="76">
        <v>46418</v>
      </c>
      <c r="L181" s="49" t="s">
        <v>1502</v>
      </c>
      <c r="M181" s="27" t="s">
        <v>622</v>
      </c>
      <c r="N181" s="27" t="s">
        <v>142</v>
      </c>
      <c r="O181" s="27">
        <v>246375</v>
      </c>
      <c r="P181" s="27" t="s">
        <v>1503</v>
      </c>
      <c r="Q181" s="27" t="s">
        <v>1504</v>
      </c>
      <c r="R181" s="1">
        <v>14</v>
      </c>
      <c r="S181" s="30">
        <v>44222</v>
      </c>
      <c r="T181" s="27"/>
      <c r="U181" s="27"/>
      <c r="V181" s="27"/>
      <c r="W181" s="27"/>
      <c r="X181" s="75">
        <v>45.2</v>
      </c>
      <c r="Y181" s="75">
        <v>675</v>
      </c>
      <c r="Z181" s="75">
        <v>246375</v>
      </c>
      <c r="AA181" s="28" t="s">
        <v>85</v>
      </c>
      <c r="AB181" s="27">
        <v>35</v>
      </c>
      <c r="AC181" s="27">
        <v>25</v>
      </c>
      <c r="AD181" s="27">
        <v>125</v>
      </c>
      <c r="AE181" s="75">
        <v>2</v>
      </c>
      <c r="AF181" s="27">
        <v>0.04</v>
      </c>
      <c r="AG181" s="27">
        <v>10</v>
      </c>
      <c r="AH181" s="27"/>
      <c r="AI181" s="27"/>
      <c r="AJ181" s="27">
        <v>0.3</v>
      </c>
      <c r="AK181" s="27" t="s">
        <v>1494</v>
      </c>
      <c r="AL181" s="30" t="s">
        <v>1505</v>
      </c>
      <c r="AM181" s="30" t="s">
        <v>1506</v>
      </c>
      <c r="AN181" s="27" t="s">
        <v>1507</v>
      </c>
      <c r="AO181" s="27" t="s">
        <v>89</v>
      </c>
      <c r="AP181" s="27" t="s">
        <v>90</v>
      </c>
      <c r="AQ181" s="27" t="s">
        <v>91</v>
      </c>
      <c r="AT181" s="27" t="str">
        <f t="shared" ca="1" si="44"/>
        <v>Действащо</v>
      </c>
      <c r="AU181" s="27" t="str">
        <f t="shared" si="45"/>
        <v>Действащо</v>
      </c>
      <c r="CE181" s="27" t="str">
        <f t="shared" si="46"/>
        <v>07.08.2017г. 26.1.2021</v>
      </c>
      <c r="CF181" s="30" t="e">
        <f t="shared" si="64"/>
        <v>#VALUE!</v>
      </c>
      <c r="CG181" s="30" t="e">
        <f>IF(TRIM(MID(SUBSTITUTE($CE181," ",REPT(" ",99)),COLUMN(#REF!)*99-98,99))="","",DATEVALUE(TRIM(MID(SUBSTITUTE($CE181," ",REPT(" ",99)),COLUMN(#REF!)*99-98,99))))</f>
        <v>#REF!</v>
      </c>
      <c r="CH181" s="30">
        <f t="shared" si="47"/>
        <v>44222</v>
      </c>
      <c r="CI181" s="30" t="str">
        <f t="shared" si="48"/>
        <v/>
      </c>
      <c r="CJ181" s="30" t="str">
        <f t="shared" si="49"/>
        <v/>
      </c>
      <c r="CK181" s="30" t="str">
        <f t="shared" si="50"/>
        <v/>
      </c>
      <c r="CL181" s="30" t="str">
        <f t="shared" si="51"/>
        <v/>
      </c>
      <c r="CM181" s="30" t="str">
        <f t="shared" si="52"/>
        <v/>
      </c>
      <c r="CN181" s="30" t="str">
        <f t="shared" si="53"/>
        <v/>
      </c>
      <c r="CO181" s="30" t="str">
        <f t="shared" si="54"/>
        <v/>
      </c>
      <c r="CP181" s="27" t="str">
        <f t="shared" si="55"/>
        <v>26.01.2021</v>
      </c>
      <c r="CQ181" s="30">
        <f t="shared" si="65"/>
        <v>44222</v>
      </c>
      <c r="CR181" s="30" t="e">
        <f>IF(TRIM(MID(SUBSTITUTE($CP181," ",REPT(" ",99)),COLUMN(#REF!)*99-98,99))="","",DATEVALUE(TRIM(MID(SUBSTITUTE($CP181," ",REPT(" ",99)),COLUMN(#REF!)*99-98,99))))</f>
        <v>#REF!</v>
      </c>
      <c r="CS181" s="30" t="str">
        <f t="shared" si="56"/>
        <v/>
      </c>
      <c r="CT181" s="30" t="str">
        <f t="shared" si="57"/>
        <v/>
      </c>
      <c r="CU181" s="30" t="str">
        <f t="shared" si="58"/>
        <v/>
      </c>
      <c r="CV181" s="30" t="str">
        <f t="shared" si="59"/>
        <v/>
      </c>
      <c r="CW181" s="30" t="str">
        <f t="shared" si="60"/>
        <v/>
      </c>
      <c r="CX181" s="30" t="str">
        <f t="shared" si="61"/>
        <v/>
      </c>
      <c r="CY181" s="30" t="str">
        <f t="shared" si="62"/>
        <v/>
      </c>
      <c r="CZ181" s="30" t="str">
        <f t="shared" si="63"/>
        <v/>
      </c>
    </row>
    <row r="182" spans="1:104" s="208" customFormat="1" ht="30" x14ac:dyDescent="0.25">
      <c r="A182" s="201">
        <v>181</v>
      </c>
      <c r="B182" s="201" t="s">
        <v>2300</v>
      </c>
      <c r="C182" s="201" t="s">
        <v>76</v>
      </c>
      <c r="D182" s="202" t="s">
        <v>592</v>
      </c>
      <c r="E182" s="211" t="s">
        <v>1508</v>
      </c>
      <c r="F182" s="204">
        <v>41438</v>
      </c>
      <c r="G182" s="201" t="s">
        <v>1509</v>
      </c>
      <c r="H182" s="201" t="s">
        <v>1510</v>
      </c>
      <c r="I182" s="201">
        <v>47202</v>
      </c>
      <c r="J182" s="204">
        <v>41458</v>
      </c>
      <c r="K182" s="204">
        <v>44196</v>
      </c>
      <c r="L182" s="214" t="s">
        <v>1511</v>
      </c>
      <c r="M182" s="201" t="s">
        <v>1512</v>
      </c>
      <c r="N182" s="201" t="s">
        <v>373</v>
      </c>
      <c r="O182" s="201">
        <v>85410</v>
      </c>
      <c r="P182" s="201"/>
      <c r="Q182" s="201"/>
      <c r="R182" s="205"/>
      <c r="S182" s="201"/>
      <c r="T182" s="201"/>
      <c r="U182" s="201"/>
      <c r="V182" s="201"/>
      <c r="W182" s="201"/>
      <c r="X182" s="206">
        <v>45.036000000000001</v>
      </c>
      <c r="Y182" s="206">
        <v>234</v>
      </c>
      <c r="Z182" s="206">
        <v>85410</v>
      </c>
      <c r="AA182" s="202" t="s">
        <v>85</v>
      </c>
      <c r="AB182" s="201">
        <v>35</v>
      </c>
      <c r="AC182" s="201">
        <v>25</v>
      </c>
      <c r="AD182" s="201">
        <v>125</v>
      </c>
      <c r="AE182" s="206">
        <v>2</v>
      </c>
      <c r="AF182" s="201">
        <v>0.04</v>
      </c>
      <c r="AG182" s="201">
        <v>10</v>
      </c>
      <c r="AH182" s="201"/>
      <c r="AI182" s="201"/>
      <c r="AJ182" s="201">
        <v>0.3</v>
      </c>
      <c r="AK182" s="201" t="s">
        <v>1087</v>
      </c>
      <c r="AL182" s="204" t="s">
        <v>1513</v>
      </c>
      <c r="AM182" s="204" t="s">
        <v>1514</v>
      </c>
      <c r="AN182" s="201" t="s">
        <v>1515</v>
      </c>
      <c r="AO182" s="201"/>
      <c r="AP182" s="201"/>
      <c r="AQ182" s="201"/>
      <c r="AT182" s="201" t="str">
        <f t="shared" ca="1" si="44"/>
        <v>Изтекло</v>
      </c>
      <c r="AU182" s="201" t="str">
        <f t="shared" si="45"/>
        <v>Действащо</v>
      </c>
      <c r="CE182" s="201" t="str">
        <f t="shared" si="46"/>
        <v/>
      </c>
      <c r="CF182" s="204" t="str">
        <f t="shared" si="64"/>
        <v/>
      </c>
      <c r="CG182" s="204" t="e">
        <f>IF(TRIM(MID(SUBSTITUTE($CE182," ",REPT(" ",99)),COLUMN(#REF!)*99-98,99))="","",DATEVALUE(TRIM(MID(SUBSTITUTE($CE182," ",REPT(" ",99)),COLUMN(#REF!)*99-98,99))))</f>
        <v>#REF!</v>
      </c>
      <c r="CH182" s="204" t="str">
        <f t="shared" si="47"/>
        <v/>
      </c>
      <c r="CI182" s="204" t="str">
        <f t="shared" si="48"/>
        <v/>
      </c>
      <c r="CJ182" s="204" t="str">
        <f t="shared" si="49"/>
        <v/>
      </c>
      <c r="CK182" s="204" t="str">
        <f t="shared" si="50"/>
        <v/>
      </c>
      <c r="CL182" s="204" t="str">
        <f t="shared" si="51"/>
        <v/>
      </c>
      <c r="CM182" s="204" t="str">
        <f t="shared" si="52"/>
        <v/>
      </c>
      <c r="CN182" s="204" t="str">
        <f t="shared" si="53"/>
        <v/>
      </c>
      <c r="CO182" s="204" t="str">
        <f t="shared" si="54"/>
        <v/>
      </c>
      <c r="CP182" s="201" t="str">
        <f t="shared" si="55"/>
        <v/>
      </c>
      <c r="CQ182" s="204" t="str">
        <f t="shared" si="65"/>
        <v/>
      </c>
      <c r="CR182" s="204" t="e">
        <f>IF(TRIM(MID(SUBSTITUTE($CP182," ",REPT(" ",99)),COLUMN(#REF!)*99-98,99))="","",DATEVALUE(TRIM(MID(SUBSTITUTE($CP182," ",REPT(" ",99)),COLUMN(#REF!)*99-98,99))))</f>
        <v>#REF!</v>
      </c>
      <c r="CS182" s="204" t="str">
        <f t="shared" si="56"/>
        <v/>
      </c>
      <c r="CT182" s="204" t="str">
        <f t="shared" si="57"/>
        <v/>
      </c>
      <c r="CU182" s="204" t="str">
        <f t="shared" si="58"/>
        <v/>
      </c>
      <c r="CV182" s="204" t="str">
        <f t="shared" si="59"/>
        <v/>
      </c>
      <c r="CW182" s="204" t="str">
        <f t="shared" si="60"/>
        <v/>
      </c>
      <c r="CX182" s="204" t="str">
        <f t="shared" si="61"/>
        <v/>
      </c>
      <c r="CY182" s="204" t="str">
        <f t="shared" si="62"/>
        <v/>
      </c>
      <c r="CZ182" s="204" t="str">
        <f t="shared" si="63"/>
        <v/>
      </c>
    </row>
    <row r="183" spans="1:104" s="208" customFormat="1" ht="195" x14ac:dyDescent="0.25">
      <c r="A183" s="201">
        <v>182</v>
      </c>
      <c r="B183" s="201" t="s">
        <v>1516</v>
      </c>
      <c r="C183" s="201" t="s">
        <v>76</v>
      </c>
      <c r="D183" s="202">
        <v>202749915</v>
      </c>
      <c r="E183" s="203" t="s">
        <v>1517</v>
      </c>
      <c r="F183" s="204">
        <v>41438</v>
      </c>
      <c r="G183" s="201" t="s">
        <v>1518</v>
      </c>
      <c r="H183" s="201" t="s">
        <v>76</v>
      </c>
      <c r="I183" s="201">
        <v>7079</v>
      </c>
      <c r="J183" s="204">
        <v>41458</v>
      </c>
      <c r="K183" s="204">
        <v>44105</v>
      </c>
      <c r="L183" s="201" t="s">
        <v>1519</v>
      </c>
      <c r="M183" s="201" t="s">
        <v>232</v>
      </c>
      <c r="N183" s="201"/>
      <c r="O183" s="201">
        <v>308000</v>
      </c>
      <c r="P183" s="201">
        <v>1332</v>
      </c>
      <c r="Q183" s="204">
        <v>41740</v>
      </c>
      <c r="R183" s="205"/>
      <c r="S183" s="201"/>
      <c r="T183" s="201"/>
      <c r="U183" s="201"/>
      <c r="V183" s="201"/>
      <c r="W183" s="201"/>
      <c r="X183" s="206"/>
      <c r="Y183" s="206">
        <v>1050</v>
      </c>
      <c r="Z183" s="206">
        <v>308000</v>
      </c>
      <c r="AA183" s="201" t="s">
        <v>1402</v>
      </c>
      <c r="AB183" s="201">
        <v>35</v>
      </c>
      <c r="AC183" s="201">
        <v>25</v>
      </c>
      <c r="AD183" s="201">
        <v>125</v>
      </c>
      <c r="AE183" s="206"/>
      <c r="AF183" s="201"/>
      <c r="AG183" s="201"/>
      <c r="AH183" s="201"/>
      <c r="AI183" s="201"/>
      <c r="AJ183" s="201" t="s">
        <v>1520</v>
      </c>
      <c r="AK183" s="201" t="s">
        <v>1521</v>
      </c>
      <c r="AL183" s="204" t="s">
        <v>1522</v>
      </c>
      <c r="AM183" s="204" t="s">
        <v>1523</v>
      </c>
      <c r="AN183" s="201" t="s">
        <v>1524</v>
      </c>
      <c r="AO183" s="201" t="s">
        <v>89</v>
      </c>
      <c r="AP183" s="201" t="s">
        <v>90</v>
      </c>
      <c r="AQ183" s="201" t="s">
        <v>91</v>
      </c>
      <c r="AT183" s="201" t="str">
        <f t="shared" ca="1" si="44"/>
        <v>Изтекло</v>
      </c>
      <c r="AU183" s="201" t="str">
        <f t="shared" si="45"/>
        <v>Действащо</v>
      </c>
      <c r="CE183" s="201" t="str">
        <f t="shared" si="46"/>
        <v>11.04.2014</v>
      </c>
      <c r="CF183" s="204">
        <f t="shared" si="64"/>
        <v>41740</v>
      </c>
      <c r="CG183" s="204" t="e">
        <f>IF(TRIM(MID(SUBSTITUTE($CE183," ",REPT(" ",99)),COLUMN(#REF!)*99-98,99))="","",DATEVALUE(TRIM(MID(SUBSTITUTE($CE183," ",REPT(" ",99)),COLUMN(#REF!)*99-98,99))))</f>
        <v>#REF!</v>
      </c>
      <c r="CH183" s="204" t="str">
        <f t="shared" si="47"/>
        <v/>
      </c>
      <c r="CI183" s="204" t="str">
        <f t="shared" si="48"/>
        <v/>
      </c>
      <c r="CJ183" s="204" t="str">
        <f t="shared" si="49"/>
        <v/>
      </c>
      <c r="CK183" s="204" t="str">
        <f t="shared" si="50"/>
        <v/>
      </c>
      <c r="CL183" s="204" t="str">
        <f t="shared" si="51"/>
        <v/>
      </c>
      <c r="CM183" s="204" t="str">
        <f t="shared" si="52"/>
        <v/>
      </c>
      <c r="CN183" s="204" t="str">
        <f t="shared" si="53"/>
        <v/>
      </c>
      <c r="CO183" s="204" t="str">
        <f t="shared" si="54"/>
        <v/>
      </c>
      <c r="CP183" s="201" t="str">
        <f t="shared" si="55"/>
        <v/>
      </c>
      <c r="CQ183" s="204" t="str">
        <f t="shared" si="65"/>
        <v/>
      </c>
      <c r="CR183" s="204" t="e">
        <f>IF(TRIM(MID(SUBSTITUTE($CP183," ",REPT(" ",99)),COLUMN(#REF!)*99-98,99))="","",DATEVALUE(TRIM(MID(SUBSTITUTE($CP183," ",REPT(" ",99)),COLUMN(#REF!)*99-98,99))))</f>
        <v>#REF!</v>
      </c>
      <c r="CS183" s="204" t="str">
        <f t="shared" si="56"/>
        <v/>
      </c>
      <c r="CT183" s="204" t="str">
        <f t="shared" si="57"/>
        <v/>
      </c>
      <c r="CU183" s="204" t="str">
        <f t="shared" si="58"/>
        <v/>
      </c>
      <c r="CV183" s="204" t="str">
        <f t="shared" si="59"/>
        <v/>
      </c>
      <c r="CW183" s="204" t="str">
        <f t="shared" si="60"/>
        <v/>
      </c>
      <c r="CX183" s="204" t="str">
        <f t="shared" si="61"/>
        <v/>
      </c>
      <c r="CY183" s="204" t="str">
        <f t="shared" si="62"/>
        <v/>
      </c>
      <c r="CZ183" s="204" t="str">
        <f t="shared" si="63"/>
        <v/>
      </c>
    </row>
    <row r="184" spans="1:104" s="17" customFormat="1" ht="45" x14ac:dyDescent="0.25">
      <c r="A184" s="74">
        <v>183</v>
      </c>
      <c r="B184" s="74" t="s">
        <v>1525</v>
      </c>
      <c r="C184" s="74" t="s">
        <v>114</v>
      </c>
      <c r="D184" s="115">
        <v>812200881</v>
      </c>
      <c r="E184" s="34" t="s">
        <v>1526</v>
      </c>
      <c r="F184" s="101">
        <v>41610</v>
      </c>
      <c r="G184" s="74" t="s">
        <v>1527</v>
      </c>
      <c r="H184" s="74"/>
      <c r="I184" s="74">
        <v>83154</v>
      </c>
      <c r="J184" s="101">
        <v>41630</v>
      </c>
      <c r="K184" s="101">
        <v>44498</v>
      </c>
      <c r="L184" s="74" t="s">
        <v>1528</v>
      </c>
      <c r="M184" s="74" t="s">
        <v>1529</v>
      </c>
      <c r="N184" s="74" t="s">
        <v>142</v>
      </c>
      <c r="O184" s="74">
        <v>7300</v>
      </c>
      <c r="P184" s="74">
        <v>83</v>
      </c>
      <c r="Q184" s="101">
        <v>42979</v>
      </c>
      <c r="R184" s="118"/>
      <c r="S184" s="74"/>
      <c r="T184" s="74">
        <v>143</v>
      </c>
      <c r="U184" s="101">
        <v>44455</v>
      </c>
      <c r="V184" s="74"/>
      <c r="W184" s="74"/>
      <c r="X184" s="122"/>
      <c r="Y184" s="122">
        <v>20</v>
      </c>
      <c r="Z184" s="122">
        <v>7300</v>
      </c>
      <c r="AA184" s="115" t="s">
        <v>85</v>
      </c>
      <c r="AB184" s="74">
        <v>50</v>
      </c>
      <c r="AC184" s="74">
        <v>50</v>
      </c>
      <c r="AD184" s="74">
        <v>250</v>
      </c>
      <c r="AE184" s="122"/>
      <c r="AF184" s="74"/>
      <c r="AG184" s="74"/>
      <c r="AH184" s="74">
        <v>10</v>
      </c>
      <c r="AI184" s="74">
        <v>2</v>
      </c>
      <c r="AJ184" s="74"/>
      <c r="AK184" s="74" t="s">
        <v>1530</v>
      </c>
      <c r="AL184" s="101" t="s">
        <v>1531</v>
      </c>
      <c r="AM184" s="101" t="s">
        <v>1532</v>
      </c>
      <c r="AN184" s="74" t="s">
        <v>1524</v>
      </c>
      <c r="AO184" s="74"/>
      <c r="AP184" s="74"/>
      <c r="AQ184" s="74"/>
      <c r="AT184" s="74" t="str">
        <f t="shared" ca="1" si="44"/>
        <v>Прекратено</v>
      </c>
      <c r="AU184" s="74" t="str">
        <f t="shared" si="45"/>
        <v>Действащо</v>
      </c>
      <c r="CE184" s="74" t="str">
        <f t="shared" si="46"/>
        <v>01.09.2017</v>
      </c>
      <c r="CF184" s="101">
        <f t="shared" si="64"/>
        <v>42979</v>
      </c>
      <c r="CG184" s="101" t="e">
        <f>IF(TRIM(MID(SUBSTITUTE($CE184," ",REPT(" ",99)),COLUMN(#REF!)*99-98,99))="","",DATEVALUE(TRIM(MID(SUBSTITUTE($CE184," ",REPT(" ",99)),COLUMN(#REF!)*99-98,99))))</f>
        <v>#REF!</v>
      </c>
      <c r="CH184" s="101" t="str">
        <f t="shared" si="47"/>
        <v/>
      </c>
      <c r="CI184" s="101" t="str">
        <f t="shared" si="48"/>
        <v/>
      </c>
      <c r="CJ184" s="101" t="str">
        <f t="shared" si="49"/>
        <v/>
      </c>
      <c r="CK184" s="101" t="str">
        <f t="shared" si="50"/>
        <v/>
      </c>
      <c r="CL184" s="101" t="str">
        <f t="shared" si="51"/>
        <v/>
      </c>
      <c r="CM184" s="101" t="str">
        <f t="shared" si="52"/>
        <v/>
      </c>
      <c r="CN184" s="101" t="str">
        <f t="shared" si="53"/>
        <v/>
      </c>
      <c r="CO184" s="101" t="str">
        <f t="shared" si="54"/>
        <v/>
      </c>
      <c r="CP184" s="74" t="str">
        <f t="shared" si="55"/>
        <v/>
      </c>
      <c r="CQ184" s="101" t="str">
        <f t="shared" si="65"/>
        <v/>
      </c>
      <c r="CR184" s="101" t="e">
        <f>IF(TRIM(MID(SUBSTITUTE($CP184," ",REPT(" ",99)),COLUMN(#REF!)*99-98,99))="","",DATEVALUE(TRIM(MID(SUBSTITUTE($CP184," ",REPT(" ",99)),COLUMN(#REF!)*99-98,99))))</f>
        <v>#REF!</v>
      </c>
      <c r="CS184" s="101" t="str">
        <f t="shared" si="56"/>
        <v/>
      </c>
      <c r="CT184" s="101" t="str">
        <f t="shared" si="57"/>
        <v/>
      </c>
      <c r="CU184" s="101" t="str">
        <f t="shared" si="58"/>
        <v/>
      </c>
      <c r="CV184" s="101" t="str">
        <f t="shared" si="59"/>
        <v/>
      </c>
      <c r="CW184" s="101" t="str">
        <f t="shared" si="60"/>
        <v/>
      </c>
      <c r="CX184" s="101" t="str">
        <f t="shared" si="61"/>
        <v/>
      </c>
      <c r="CY184" s="101" t="str">
        <f t="shared" si="62"/>
        <v/>
      </c>
      <c r="CZ184" s="101" t="str">
        <f t="shared" si="63"/>
        <v/>
      </c>
    </row>
    <row r="185" spans="1:104" s="316" customFormat="1" ht="30" x14ac:dyDescent="0.25">
      <c r="A185" s="41">
        <v>184</v>
      </c>
      <c r="B185" s="310" t="s">
        <v>776</v>
      </c>
      <c r="C185" s="310" t="s">
        <v>777</v>
      </c>
      <c r="D185" s="311" t="s">
        <v>1533</v>
      </c>
      <c r="E185" s="312" t="s">
        <v>1534</v>
      </c>
      <c r="F185" s="313">
        <v>41617</v>
      </c>
      <c r="G185" s="310" t="s">
        <v>1535</v>
      </c>
      <c r="H185" s="310" t="s">
        <v>777</v>
      </c>
      <c r="I185" s="310">
        <v>36525</v>
      </c>
      <c r="J185" s="313">
        <v>41637</v>
      </c>
      <c r="K185" s="313">
        <v>44196</v>
      </c>
      <c r="L185" s="310" t="s">
        <v>1536</v>
      </c>
      <c r="M185" s="310" t="s">
        <v>622</v>
      </c>
      <c r="N185" s="310" t="s">
        <v>106</v>
      </c>
      <c r="O185" s="310">
        <v>1460</v>
      </c>
      <c r="P185" s="310"/>
      <c r="Q185" s="310"/>
      <c r="R185" s="314"/>
      <c r="S185" s="310"/>
      <c r="T185" s="310"/>
      <c r="U185" s="310"/>
      <c r="V185" s="310"/>
      <c r="W185" s="310"/>
      <c r="X185" s="315">
        <v>1184</v>
      </c>
      <c r="Y185" s="315">
        <v>4</v>
      </c>
      <c r="Z185" s="315">
        <v>1460</v>
      </c>
      <c r="AA185" s="311" t="s">
        <v>85</v>
      </c>
      <c r="AB185" s="310">
        <v>35</v>
      </c>
      <c r="AC185" s="310">
        <v>25</v>
      </c>
      <c r="AD185" s="310">
        <v>125</v>
      </c>
      <c r="AE185" s="315"/>
      <c r="AF185" s="310"/>
      <c r="AG185" s="310"/>
      <c r="AH185" s="310"/>
      <c r="AI185" s="310"/>
      <c r="AJ185" s="310">
        <v>0.3</v>
      </c>
      <c r="AK185" s="310"/>
      <c r="AL185" s="313" t="s">
        <v>1537</v>
      </c>
      <c r="AM185" s="313" t="s">
        <v>1538</v>
      </c>
      <c r="AN185" s="310" t="s">
        <v>1515</v>
      </c>
      <c r="AO185" s="310"/>
      <c r="AP185" s="310"/>
      <c r="AQ185" s="310"/>
      <c r="AT185" s="310" t="str">
        <f t="shared" ca="1" si="44"/>
        <v>Изтекло</v>
      </c>
      <c r="AU185" s="310" t="str">
        <f t="shared" si="45"/>
        <v>Действащо</v>
      </c>
      <c r="CE185" s="310" t="str">
        <f t="shared" si="46"/>
        <v/>
      </c>
      <c r="CF185" s="313" t="str">
        <f t="shared" si="64"/>
        <v/>
      </c>
      <c r="CG185" s="313" t="e">
        <f>IF(TRIM(MID(SUBSTITUTE($CE185," ",REPT(" ",99)),COLUMN(#REF!)*99-98,99))="","",DATEVALUE(TRIM(MID(SUBSTITUTE($CE185," ",REPT(" ",99)),COLUMN(#REF!)*99-98,99))))</f>
        <v>#REF!</v>
      </c>
      <c r="CH185" s="313" t="str">
        <f t="shared" si="47"/>
        <v/>
      </c>
      <c r="CI185" s="313" t="str">
        <f t="shared" si="48"/>
        <v/>
      </c>
      <c r="CJ185" s="313" t="str">
        <f t="shared" si="49"/>
        <v/>
      </c>
      <c r="CK185" s="313" t="str">
        <f t="shared" si="50"/>
        <v/>
      </c>
      <c r="CL185" s="313" t="str">
        <f t="shared" si="51"/>
        <v/>
      </c>
      <c r="CM185" s="313" t="str">
        <f t="shared" si="52"/>
        <v/>
      </c>
      <c r="CN185" s="313" t="str">
        <f t="shared" si="53"/>
        <v/>
      </c>
      <c r="CO185" s="313" t="str">
        <f t="shared" si="54"/>
        <v/>
      </c>
      <c r="CP185" s="310" t="str">
        <f t="shared" si="55"/>
        <v/>
      </c>
      <c r="CQ185" s="313" t="str">
        <f t="shared" si="65"/>
        <v/>
      </c>
      <c r="CR185" s="313" t="e">
        <f>IF(TRIM(MID(SUBSTITUTE($CP185," ",REPT(" ",99)),COLUMN(#REF!)*99-98,99))="","",DATEVALUE(TRIM(MID(SUBSTITUTE($CP185," ",REPT(" ",99)),COLUMN(#REF!)*99-98,99))))</f>
        <v>#REF!</v>
      </c>
      <c r="CS185" s="313" t="str">
        <f t="shared" si="56"/>
        <v/>
      </c>
      <c r="CT185" s="313" t="str">
        <f t="shared" si="57"/>
        <v/>
      </c>
      <c r="CU185" s="313" t="str">
        <f t="shared" si="58"/>
        <v/>
      </c>
      <c r="CV185" s="313" t="str">
        <f t="shared" si="59"/>
        <v/>
      </c>
      <c r="CW185" s="313" t="str">
        <f t="shared" si="60"/>
        <v/>
      </c>
      <c r="CX185" s="313" t="str">
        <f t="shared" si="61"/>
        <v/>
      </c>
      <c r="CY185" s="313" t="str">
        <f t="shared" si="62"/>
        <v/>
      </c>
      <c r="CZ185" s="313" t="str">
        <f t="shared" si="63"/>
        <v/>
      </c>
    </row>
    <row r="186" spans="1:104" s="6" customFormat="1" ht="45" x14ac:dyDescent="0.25">
      <c r="A186" s="27">
        <v>185</v>
      </c>
      <c r="B186" s="27" t="s">
        <v>1539</v>
      </c>
      <c r="C186" s="27" t="s">
        <v>573</v>
      </c>
      <c r="D186" s="28">
        <v>103966792</v>
      </c>
      <c r="E186" s="51" t="s">
        <v>1540</v>
      </c>
      <c r="F186" s="30">
        <v>41649</v>
      </c>
      <c r="G186" s="27" t="s">
        <v>1541</v>
      </c>
      <c r="H186" s="27" t="s">
        <v>1542</v>
      </c>
      <c r="I186" s="27">
        <v>44882</v>
      </c>
      <c r="J186" s="30">
        <v>41669</v>
      </c>
      <c r="K186" s="27" t="s">
        <v>1543</v>
      </c>
      <c r="L186" s="27" t="s">
        <v>720</v>
      </c>
      <c r="M186" s="27" t="s">
        <v>622</v>
      </c>
      <c r="N186" s="27" t="s">
        <v>188</v>
      </c>
      <c r="O186" s="27">
        <v>36530</v>
      </c>
      <c r="P186" s="27"/>
      <c r="Q186" s="27"/>
      <c r="R186" s="1"/>
      <c r="S186" s="27"/>
      <c r="T186" s="27"/>
      <c r="U186" s="27"/>
      <c r="V186" s="27"/>
      <c r="W186" s="27"/>
      <c r="X186" s="75"/>
      <c r="Y186" s="75">
        <v>3.82</v>
      </c>
      <c r="Z186" s="75">
        <v>36530</v>
      </c>
      <c r="AA186" s="28" t="s">
        <v>85</v>
      </c>
      <c r="AB186" s="27">
        <v>35</v>
      </c>
      <c r="AC186" s="27">
        <v>15</v>
      </c>
      <c r="AD186" s="27">
        <v>70</v>
      </c>
      <c r="AE186" s="75">
        <v>2</v>
      </c>
      <c r="AF186" s="27"/>
      <c r="AG186" s="27"/>
      <c r="AH186" s="27"/>
      <c r="AI186" s="27"/>
      <c r="AJ186" s="27">
        <v>0.3</v>
      </c>
      <c r="AK186" s="27"/>
      <c r="AL186" s="30" t="s">
        <v>1544</v>
      </c>
      <c r="AM186" s="30" t="s">
        <v>1545</v>
      </c>
      <c r="AN186" s="27" t="s">
        <v>1515</v>
      </c>
      <c r="AO186" s="27"/>
      <c r="AP186" s="27"/>
      <c r="AQ186" s="27"/>
      <c r="AT186" s="27" t="str">
        <f t="shared" ca="1" si="44"/>
        <v>Действащо</v>
      </c>
      <c r="AU186" s="27" t="str">
        <f t="shared" si="45"/>
        <v>Действащо</v>
      </c>
      <c r="CE186" s="27" t="str">
        <f t="shared" si="46"/>
        <v/>
      </c>
      <c r="CF186" s="30" t="str">
        <f t="shared" si="64"/>
        <v/>
      </c>
      <c r="CG186" s="30" t="e">
        <f>IF(TRIM(MID(SUBSTITUTE($CE186," ",REPT(" ",99)),COLUMN(#REF!)*99-98,99))="","",DATEVALUE(TRIM(MID(SUBSTITUTE($CE186," ",REPT(" ",99)),COLUMN(#REF!)*99-98,99))))</f>
        <v>#REF!</v>
      </c>
      <c r="CH186" s="30" t="str">
        <f t="shared" si="47"/>
        <v/>
      </c>
      <c r="CI186" s="30" t="str">
        <f t="shared" si="48"/>
        <v/>
      </c>
      <c r="CJ186" s="30" t="str">
        <f t="shared" si="49"/>
        <v/>
      </c>
      <c r="CK186" s="30" t="str">
        <f t="shared" si="50"/>
        <v/>
      </c>
      <c r="CL186" s="30" t="str">
        <f t="shared" si="51"/>
        <v/>
      </c>
      <c r="CM186" s="30" t="str">
        <f t="shared" si="52"/>
        <v/>
      </c>
      <c r="CN186" s="30" t="str">
        <f t="shared" si="53"/>
        <v/>
      </c>
      <c r="CO186" s="30" t="str">
        <f t="shared" si="54"/>
        <v/>
      </c>
      <c r="CP186" s="27" t="str">
        <f t="shared" si="55"/>
        <v/>
      </c>
      <c r="CQ186" s="30" t="str">
        <f t="shared" si="65"/>
        <v/>
      </c>
      <c r="CR186" s="30" t="e">
        <f>IF(TRIM(MID(SUBSTITUTE($CP186," ",REPT(" ",99)),COLUMN(#REF!)*99-98,99))="","",DATEVALUE(TRIM(MID(SUBSTITUTE($CP186," ",REPT(" ",99)),COLUMN(#REF!)*99-98,99))))</f>
        <v>#REF!</v>
      </c>
      <c r="CS186" s="30" t="str">
        <f t="shared" si="56"/>
        <v/>
      </c>
      <c r="CT186" s="30" t="str">
        <f t="shared" si="57"/>
        <v/>
      </c>
      <c r="CU186" s="30" t="str">
        <f t="shared" si="58"/>
        <v/>
      </c>
      <c r="CV186" s="30" t="str">
        <f t="shared" si="59"/>
        <v/>
      </c>
      <c r="CW186" s="30" t="str">
        <f t="shared" si="60"/>
        <v/>
      </c>
      <c r="CX186" s="30" t="str">
        <f t="shared" si="61"/>
        <v/>
      </c>
      <c r="CY186" s="30" t="str">
        <f t="shared" si="62"/>
        <v/>
      </c>
      <c r="CZ186" s="30" t="str">
        <f t="shared" si="63"/>
        <v/>
      </c>
    </row>
    <row r="187" spans="1:104" s="9" customFormat="1" ht="45" x14ac:dyDescent="0.25">
      <c r="A187" s="27">
        <v>186</v>
      </c>
      <c r="B187" s="41" t="s">
        <v>501</v>
      </c>
      <c r="C187" s="41" t="s">
        <v>502</v>
      </c>
      <c r="D187" s="42" t="s">
        <v>1468</v>
      </c>
      <c r="E187" s="47" t="s">
        <v>1546</v>
      </c>
      <c r="F187" s="44">
        <v>41682</v>
      </c>
      <c r="G187" s="41" t="s">
        <v>1547</v>
      </c>
      <c r="H187" s="41" t="s">
        <v>1548</v>
      </c>
      <c r="I187" s="41">
        <v>10094</v>
      </c>
      <c r="J187" s="44">
        <v>41699</v>
      </c>
      <c r="K187" s="44">
        <v>42735</v>
      </c>
      <c r="L187" s="41" t="s">
        <v>1549</v>
      </c>
      <c r="M187" s="45" t="s">
        <v>1550</v>
      </c>
      <c r="N187" s="45" t="s">
        <v>232</v>
      </c>
      <c r="O187" s="41">
        <v>25000</v>
      </c>
      <c r="P187" s="41"/>
      <c r="Q187" s="41"/>
      <c r="R187" s="84"/>
      <c r="S187" s="41"/>
      <c r="T187" s="41"/>
      <c r="U187" s="41"/>
      <c r="V187" s="41"/>
      <c r="W187" s="41"/>
      <c r="X187" s="94">
        <v>10</v>
      </c>
      <c r="Y187" s="94">
        <v>133</v>
      </c>
      <c r="Z187" s="94">
        <v>25000</v>
      </c>
      <c r="AA187" s="42" t="s">
        <v>85</v>
      </c>
      <c r="AB187" s="41">
        <v>35</v>
      </c>
      <c r="AC187" s="41">
        <v>25</v>
      </c>
      <c r="AD187" s="41">
        <v>125</v>
      </c>
      <c r="AE187" s="94">
        <v>2</v>
      </c>
      <c r="AF187" s="41"/>
      <c r="AG187" s="41">
        <v>10</v>
      </c>
      <c r="AH187" s="41"/>
      <c r="AI187" s="41"/>
      <c r="AJ187" s="41">
        <v>0.3</v>
      </c>
      <c r="AK187" s="41"/>
      <c r="AL187" s="41" t="s">
        <v>1551</v>
      </c>
      <c r="AM187" s="41" t="s">
        <v>1552</v>
      </c>
      <c r="AN187" s="41" t="s">
        <v>1553</v>
      </c>
      <c r="AO187" s="41"/>
      <c r="AP187" s="41"/>
      <c r="AQ187" s="41"/>
      <c r="AT187" s="41" t="str">
        <f t="shared" ca="1" si="44"/>
        <v>Изтекло</v>
      </c>
      <c r="AU187" s="41" t="str">
        <f t="shared" si="45"/>
        <v>Действащо</v>
      </c>
      <c r="CE187" s="41" t="str">
        <f t="shared" si="46"/>
        <v/>
      </c>
      <c r="CF187" s="44" t="str">
        <f t="shared" si="64"/>
        <v/>
      </c>
      <c r="CG187" s="44" t="e">
        <f>IF(TRIM(MID(SUBSTITUTE($CE187," ",REPT(" ",99)),COLUMN(#REF!)*99-98,99))="","",DATEVALUE(TRIM(MID(SUBSTITUTE($CE187," ",REPT(" ",99)),COLUMN(#REF!)*99-98,99))))</f>
        <v>#REF!</v>
      </c>
      <c r="CH187" s="44" t="str">
        <f t="shared" si="47"/>
        <v/>
      </c>
      <c r="CI187" s="44" t="str">
        <f t="shared" si="48"/>
        <v/>
      </c>
      <c r="CJ187" s="44" t="str">
        <f t="shared" si="49"/>
        <v/>
      </c>
      <c r="CK187" s="44" t="str">
        <f t="shared" si="50"/>
        <v/>
      </c>
      <c r="CL187" s="44" t="str">
        <f t="shared" si="51"/>
        <v/>
      </c>
      <c r="CM187" s="44" t="str">
        <f t="shared" si="52"/>
        <v/>
      </c>
      <c r="CN187" s="44" t="str">
        <f t="shared" si="53"/>
        <v/>
      </c>
      <c r="CO187" s="44" t="str">
        <f t="shared" si="54"/>
        <v/>
      </c>
      <c r="CP187" s="41" t="str">
        <f t="shared" si="55"/>
        <v/>
      </c>
      <c r="CQ187" s="44" t="str">
        <f t="shared" si="65"/>
        <v/>
      </c>
      <c r="CR187" s="44" t="e">
        <f>IF(TRIM(MID(SUBSTITUTE($CP187," ",REPT(" ",99)),COLUMN(#REF!)*99-98,99))="","",DATEVALUE(TRIM(MID(SUBSTITUTE($CP187," ",REPT(" ",99)),COLUMN(#REF!)*99-98,99))))</f>
        <v>#REF!</v>
      </c>
      <c r="CS187" s="44" t="str">
        <f t="shared" si="56"/>
        <v/>
      </c>
      <c r="CT187" s="44" t="str">
        <f t="shared" si="57"/>
        <v/>
      </c>
      <c r="CU187" s="44" t="str">
        <f t="shared" si="58"/>
        <v/>
      </c>
      <c r="CV187" s="44" t="str">
        <f t="shared" si="59"/>
        <v/>
      </c>
      <c r="CW187" s="44" t="str">
        <f t="shared" si="60"/>
        <v/>
      </c>
      <c r="CX187" s="44" t="str">
        <f t="shared" si="61"/>
        <v/>
      </c>
      <c r="CY187" s="44" t="str">
        <f t="shared" si="62"/>
        <v/>
      </c>
      <c r="CZ187" s="44" t="str">
        <f t="shared" si="63"/>
        <v/>
      </c>
    </row>
    <row r="188" spans="1:104" s="6" customFormat="1" ht="195" x14ac:dyDescent="0.25">
      <c r="A188" s="27">
        <v>187</v>
      </c>
      <c r="B188" s="27" t="s">
        <v>1554</v>
      </c>
      <c r="C188" s="27" t="s">
        <v>125</v>
      </c>
      <c r="D188" s="28">
        <v>103882821</v>
      </c>
      <c r="E188" s="51" t="s">
        <v>1555</v>
      </c>
      <c r="F188" s="30">
        <v>38576</v>
      </c>
      <c r="G188" s="27" t="s">
        <v>1556</v>
      </c>
      <c r="H188" s="27" t="s">
        <v>1557</v>
      </c>
      <c r="I188" s="27">
        <v>38354</v>
      </c>
      <c r="J188" s="30">
        <v>41699</v>
      </c>
      <c r="K188" s="30">
        <v>48151</v>
      </c>
      <c r="L188" s="27" t="s">
        <v>128</v>
      </c>
      <c r="M188" s="27" t="s">
        <v>338</v>
      </c>
      <c r="N188" s="49" t="s">
        <v>130</v>
      </c>
      <c r="O188" s="27">
        <v>110000</v>
      </c>
      <c r="P188" s="27">
        <v>85</v>
      </c>
      <c r="Q188" s="30">
        <v>44049</v>
      </c>
      <c r="R188" s="295" t="s">
        <v>2325</v>
      </c>
      <c r="S188" s="30" t="s">
        <v>2326</v>
      </c>
      <c r="T188" s="27"/>
      <c r="U188" s="27"/>
      <c r="V188" s="27"/>
      <c r="W188" s="27"/>
      <c r="X188" s="75"/>
      <c r="Y188" s="75">
        <v>300</v>
      </c>
      <c r="Z188" s="75">
        <v>110000</v>
      </c>
      <c r="AA188" s="28" t="s">
        <v>85</v>
      </c>
      <c r="AB188" s="27">
        <v>50</v>
      </c>
      <c r="AC188" s="27">
        <v>25</v>
      </c>
      <c r="AD188" s="27">
        <v>125</v>
      </c>
      <c r="AE188" s="75"/>
      <c r="AF188" s="27"/>
      <c r="AG188" s="27"/>
      <c r="AH188" s="27"/>
      <c r="AI188" s="27"/>
      <c r="AJ188" s="27">
        <v>5</v>
      </c>
      <c r="AK188" s="27" t="s">
        <v>1558</v>
      </c>
      <c r="AL188" s="27" t="s">
        <v>1559</v>
      </c>
      <c r="AM188" s="27" t="s">
        <v>1560</v>
      </c>
      <c r="AN188" s="27" t="s">
        <v>1561</v>
      </c>
      <c r="AO188" s="27" t="s">
        <v>89</v>
      </c>
      <c r="AP188" s="27" t="s">
        <v>90</v>
      </c>
      <c r="AQ188" s="27" t="s">
        <v>261</v>
      </c>
      <c r="AT188" s="27" t="str">
        <f t="shared" ca="1" si="44"/>
        <v>Действащо</v>
      </c>
      <c r="AU188" s="27" t="str">
        <f t="shared" si="45"/>
        <v>Действащо</v>
      </c>
      <c r="CE188" s="27" t="str">
        <f t="shared" si="46"/>
        <v>06.08.2020</v>
      </c>
      <c r="CF188" s="30">
        <f t="shared" si="64"/>
        <v>44049</v>
      </c>
      <c r="CG188" s="30" t="e">
        <f>IF(TRIM(MID(SUBSTITUTE($CE188," ",REPT(" ",99)),COLUMN(#REF!)*99-98,99))="","",DATEVALUE(TRIM(MID(SUBSTITUTE($CE188," ",REPT(" ",99)),COLUMN(#REF!)*99-98,99))))</f>
        <v>#REF!</v>
      </c>
      <c r="CH188" s="30" t="str">
        <f t="shared" si="47"/>
        <v/>
      </c>
      <c r="CI188" s="30" t="str">
        <f t="shared" si="48"/>
        <v/>
      </c>
      <c r="CJ188" s="30" t="str">
        <f t="shared" si="49"/>
        <v/>
      </c>
      <c r="CK188" s="30" t="str">
        <f t="shared" si="50"/>
        <v/>
      </c>
      <c r="CL188" s="30" t="str">
        <f t="shared" si="51"/>
        <v/>
      </c>
      <c r="CM188" s="30" t="str">
        <f t="shared" si="52"/>
        <v/>
      </c>
      <c r="CN188" s="30" t="str">
        <f t="shared" si="53"/>
        <v/>
      </c>
      <c r="CO188" s="30" t="str">
        <f t="shared" si="54"/>
        <v/>
      </c>
      <c r="CP188" s="27" t="str">
        <f t="shared" si="55"/>
        <v>12.2.2014 6.8.2020 18.09.2026</v>
      </c>
      <c r="CQ188" s="30">
        <f t="shared" si="65"/>
        <v>41682</v>
      </c>
      <c r="CR188" s="30" t="e">
        <f>IF(TRIM(MID(SUBSTITUTE($CP188," ",REPT(" ",99)),COLUMN(#REF!)*99-98,99))="","",DATEVALUE(TRIM(MID(SUBSTITUTE($CP188," ",REPT(" ",99)),COLUMN(#REF!)*99-98,99))))</f>
        <v>#REF!</v>
      </c>
      <c r="CS188" s="30">
        <f t="shared" si="56"/>
        <v>44049</v>
      </c>
      <c r="CT188" s="30">
        <f t="shared" si="57"/>
        <v>46283</v>
      </c>
      <c r="CU188" s="30" t="str">
        <f t="shared" si="58"/>
        <v/>
      </c>
      <c r="CV188" s="30" t="str">
        <f t="shared" si="59"/>
        <v/>
      </c>
      <c r="CW188" s="30" t="str">
        <f t="shared" si="60"/>
        <v/>
      </c>
      <c r="CX188" s="30" t="str">
        <f t="shared" si="61"/>
        <v/>
      </c>
      <c r="CY188" s="30" t="str">
        <f t="shared" si="62"/>
        <v/>
      </c>
      <c r="CZ188" s="30" t="str">
        <f t="shared" si="63"/>
        <v/>
      </c>
    </row>
    <row r="189" spans="1:104" s="9" customFormat="1" ht="30" x14ac:dyDescent="0.25">
      <c r="A189" s="27">
        <v>188</v>
      </c>
      <c r="B189" s="45" t="s">
        <v>1562</v>
      </c>
      <c r="C189" s="45" t="s">
        <v>125</v>
      </c>
      <c r="D189" s="46" t="s">
        <v>2301</v>
      </c>
      <c r="E189" s="47" t="s">
        <v>1563</v>
      </c>
      <c r="F189" s="44">
        <v>41698</v>
      </c>
      <c r="G189" s="45" t="s">
        <v>1564</v>
      </c>
      <c r="H189" s="41" t="s">
        <v>1565</v>
      </c>
      <c r="I189" s="41">
        <v>53223</v>
      </c>
      <c r="J189" s="44">
        <v>41718</v>
      </c>
      <c r="K189" s="44">
        <v>42369</v>
      </c>
      <c r="L189" s="45" t="s">
        <v>1566</v>
      </c>
      <c r="M189" s="41" t="s">
        <v>1567</v>
      </c>
      <c r="N189" s="41" t="s">
        <v>142</v>
      </c>
      <c r="O189" s="41">
        <v>1500</v>
      </c>
      <c r="P189" s="41"/>
      <c r="Q189" s="41"/>
      <c r="R189" s="84"/>
      <c r="S189" s="41"/>
      <c r="T189" s="41"/>
      <c r="U189" s="41"/>
      <c r="V189" s="41"/>
      <c r="W189" s="41"/>
      <c r="X189" s="94">
        <v>3.1070000000000002</v>
      </c>
      <c r="Y189" s="94">
        <v>10.89</v>
      </c>
      <c r="Z189" s="94">
        <v>1500</v>
      </c>
      <c r="AA189" s="42" t="s">
        <v>85</v>
      </c>
      <c r="AB189" s="41">
        <v>35</v>
      </c>
      <c r="AC189" s="41">
        <v>25</v>
      </c>
      <c r="AD189" s="41">
        <v>125</v>
      </c>
      <c r="AE189" s="94"/>
      <c r="AF189" s="41"/>
      <c r="AG189" s="41"/>
      <c r="AH189" s="41"/>
      <c r="AI189" s="41"/>
      <c r="AJ189" s="41">
        <v>0.3</v>
      </c>
      <c r="AK189" s="41"/>
      <c r="AL189" s="41" t="s">
        <v>1568</v>
      </c>
      <c r="AM189" s="41" t="s">
        <v>1569</v>
      </c>
      <c r="AN189" s="41" t="s">
        <v>1515</v>
      </c>
      <c r="AO189" s="41"/>
      <c r="AP189" s="41"/>
      <c r="AQ189" s="41"/>
      <c r="AT189" s="41" t="str">
        <f t="shared" ca="1" si="44"/>
        <v>Изтекло</v>
      </c>
      <c r="AU189" s="41" t="str">
        <f t="shared" si="45"/>
        <v>Изтекло</v>
      </c>
      <c r="CE189" s="41" t="str">
        <f t="shared" si="46"/>
        <v/>
      </c>
      <c r="CF189" s="44" t="str">
        <f t="shared" si="64"/>
        <v/>
      </c>
      <c r="CG189" s="44" t="e">
        <f>IF(TRIM(MID(SUBSTITUTE($CE189," ",REPT(" ",99)),COLUMN(#REF!)*99-98,99))="","",DATEVALUE(TRIM(MID(SUBSTITUTE($CE189," ",REPT(" ",99)),COLUMN(#REF!)*99-98,99))))</f>
        <v>#REF!</v>
      </c>
      <c r="CH189" s="44" t="str">
        <f t="shared" si="47"/>
        <v/>
      </c>
      <c r="CI189" s="44" t="str">
        <f t="shared" si="48"/>
        <v/>
      </c>
      <c r="CJ189" s="44" t="str">
        <f t="shared" si="49"/>
        <v/>
      </c>
      <c r="CK189" s="44" t="str">
        <f t="shared" si="50"/>
        <v/>
      </c>
      <c r="CL189" s="44" t="str">
        <f t="shared" si="51"/>
        <v/>
      </c>
      <c r="CM189" s="44" t="str">
        <f t="shared" si="52"/>
        <v/>
      </c>
      <c r="CN189" s="44" t="str">
        <f t="shared" si="53"/>
        <v/>
      </c>
      <c r="CO189" s="44" t="str">
        <f t="shared" si="54"/>
        <v/>
      </c>
      <c r="CP189" s="41" t="str">
        <f t="shared" si="55"/>
        <v/>
      </c>
      <c r="CQ189" s="44" t="str">
        <f t="shared" si="65"/>
        <v/>
      </c>
      <c r="CR189" s="44" t="e">
        <f>IF(TRIM(MID(SUBSTITUTE($CP189," ",REPT(" ",99)),COLUMN(#REF!)*99-98,99))="","",DATEVALUE(TRIM(MID(SUBSTITUTE($CP189," ",REPT(" ",99)),COLUMN(#REF!)*99-98,99))))</f>
        <v>#REF!</v>
      </c>
      <c r="CS189" s="44" t="str">
        <f t="shared" si="56"/>
        <v/>
      </c>
      <c r="CT189" s="44" t="str">
        <f t="shared" si="57"/>
        <v/>
      </c>
      <c r="CU189" s="44" t="str">
        <f t="shared" si="58"/>
        <v/>
      </c>
      <c r="CV189" s="44" t="str">
        <f t="shared" si="59"/>
        <v/>
      </c>
      <c r="CW189" s="44" t="str">
        <f t="shared" si="60"/>
        <v/>
      </c>
      <c r="CX189" s="44" t="str">
        <f t="shared" si="61"/>
        <v/>
      </c>
      <c r="CY189" s="44" t="str">
        <f t="shared" si="62"/>
        <v/>
      </c>
      <c r="CZ189" s="44" t="str">
        <f t="shared" si="63"/>
        <v/>
      </c>
    </row>
    <row r="190" spans="1:104" s="6" customFormat="1" ht="45" x14ac:dyDescent="0.25">
      <c r="A190" s="27">
        <v>189</v>
      </c>
      <c r="B190" s="49" t="s">
        <v>1570</v>
      </c>
      <c r="C190" s="49" t="s">
        <v>250</v>
      </c>
      <c r="D190" s="50">
        <v>201355554</v>
      </c>
      <c r="E190" s="51" t="s">
        <v>1571</v>
      </c>
      <c r="F190" s="30">
        <v>41716</v>
      </c>
      <c r="G190" s="27" t="s">
        <v>1572</v>
      </c>
      <c r="H190" s="27" t="s">
        <v>125</v>
      </c>
      <c r="I190" s="27">
        <v>10135</v>
      </c>
      <c r="J190" s="30">
        <v>41731</v>
      </c>
      <c r="K190" s="27" t="s">
        <v>1543</v>
      </c>
      <c r="L190" s="27" t="s">
        <v>1485</v>
      </c>
      <c r="M190" s="27" t="s">
        <v>1567</v>
      </c>
      <c r="N190" s="27" t="s">
        <v>232</v>
      </c>
      <c r="O190" s="27">
        <v>2044</v>
      </c>
      <c r="P190" s="27"/>
      <c r="Q190" s="27"/>
      <c r="R190" s="1"/>
      <c r="S190" s="27"/>
      <c r="T190" s="27"/>
      <c r="U190" s="27"/>
      <c r="V190" s="27"/>
      <c r="W190" s="27"/>
      <c r="X190" s="75">
        <v>0.82</v>
      </c>
      <c r="Y190" s="75">
        <v>5.8</v>
      </c>
      <c r="Z190" s="75">
        <v>2044</v>
      </c>
      <c r="AA190" s="28" t="s">
        <v>85</v>
      </c>
      <c r="AB190" s="27">
        <v>35</v>
      </c>
      <c r="AC190" s="27">
        <v>15</v>
      </c>
      <c r="AD190" s="27">
        <v>70</v>
      </c>
      <c r="AE190" s="75">
        <v>2</v>
      </c>
      <c r="AF190" s="27"/>
      <c r="AG190" s="27">
        <v>10</v>
      </c>
      <c r="AH190" s="27"/>
      <c r="AI190" s="27"/>
      <c r="AJ190" s="27">
        <v>0.3</v>
      </c>
      <c r="AK190" s="27" t="s">
        <v>1087</v>
      </c>
      <c r="AL190" s="30" t="s">
        <v>1573</v>
      </c>
      <c r="AM190" s="30" t="s">
        <v>1574</v>
      </c>
      <c r="AN190" s="27" t="s">
        <v>1090</v>
      </c>
      <c r="AO190" s="27"/>
      <c r="AP190" s="27"/>
      <c r="AQ190" s="27"/>
      <c r="AT190" s="27" t="str">
        <f t="shared" ca="1" si="44"/>
        <v>Действащо</v>
      </c>
      <c r="AU190" s="27" t="str">
        <f t="shared" si="45"/>
        <v>Действащо</v>
      </c>
      <c r="CE190" s="27" t="str">
        <f t="shared" si="46"/>
        <v/>
      </c>
      <c r="CF190" s="30" t="str">
        <f t="shared" si="64"/>
        <v/>
      </c>
      <c r="CG190" s="30" t="e">
        <f>IF(TRIM(MID(SUBSTITUTE($CE190," ",REPT(" ",99)),COLUMN(#REF!)*99-98,99))="","",DATEVALUE(TRIM(MID(SUBSTITUTE($CE190," ",REPT(" ",99)),COLUMN(#REF!)*99-98,99))))</f>
        <v>#REF!</v>
      </c>
      <c r="CH190" s="30" t="str">
        <f t="shared" si="47"/>
        <v/>
      </c>
      <c r="CI190" s="30" t="str">
        <f t="shared" si="48"/>
        <v/>
      </c>
      <c r="CJ190" s="30" t="str">
        <f t="shared" si="49"/>
        <v/>
      </c>
      <c r="CK190" s="30" t="str">
        <f t="shared" si="50"/>
        <v/>
      </c>
      <c r="CL190" s="30" t="str">
        <f t="shared" si="51"/>
        <v/>
      </c>
      <c r="CM190" s="30" t="str">
        <f t="shared" si="52"/>
        <v/>
      </c>
      <c r="CN190" s="30" t="str">
        <f t="shared" si="53"/>
        <v/>
      </c>
      <c r="CO190" s="30" t="str">
        <f t="shared" si="54"/>
        <v/>
      </c>
      <c r="CP190" s="27" t="str">
        <f t="shared" si="55"/>
        <v/>
      </c>
      <c r="CQ190" s="30" t="str">
        <f t="shared" si="65"/>
        <v/>
      </c>
      <c r="CR190" s="30" t="e">
        <f>IF(TRIM(MID(SUBSTITUTE($CP190," ",REPT(" ",99)),COLUMN(#REF!)*99-98,99))="","",DATEVALUE(TRIM(MID(SUBSTITUTE($CP190," ",REPT(" ",99)),COLUMN(#REF!)*99-98,99))))</f>
        <v>#REF!</v>
      </c>
      <c r="CS190" s="30" t="str">
        <f t="shared" si="56"/>
        <v/>
      </c>
      <c r="CT190" s="30" t="str">
        <f t="shared" si="57"/>
        <v/>
      </c>
      <c r="CU190" s="30" t="str">
        <f t="shared" si="58"/>
        <v/>
      </c>
      <c r="CV190" s="30" t="str">
        <f t="shared" si="59"/>
        <v/>
      </c>
      <c r="CW190" s="30" t="str">
        <f t="shared" si="60"/>
        <v/>
      </c>
      <c r="CX190" s="30" t="str">
        <f t="shared" si="61"/>
        <v/>
      </c>
      <c r="CY190" s="30" t="str">
        <f t="shared" si="62"/>
        <v/>
      </c>
      <c r="CZ190" s="30" t="str">
        <f t="shared" si="63"/>
        <v/>
      </c>
    </row>
    <row r="191" spans="1:104" s="6" customFormat="1" ht="195" x14ac:dyDescent="0.25">
      <c r="A191" s="27">
        <v>190</v>
      </c>
      <c r="B191" s="49" t="s">
        <v>2302</v>
      </c>
      <c r="C191" s="49" t="s">
        <v>445</v>
      </c>
      <c r="D191" s="50" t="s">
        <v>1575</v>
      </c>
      <c r="E191" s="51" t="s">
        <v>1576</v>
      </c>
      <c r="F191" s="30">
        <v>41716</v>
      </c>
      <c r="G191" s="49" t="s">
        <v>1069</v>
      </c>
      <c r="H191" s="49" t="s">
        <v>445</v>
      </c>
      <c r="I191" s="27">
        <v>58503</v>
      </c>
      <c r="J191" s="30">
        <v>41731</v>
      </c>
      <c r="K191" s="76">
        <v>46965</v>
      </c>
      <c r="L191" s="27" t="s">
        <v>446</v>
      </c>
      <c r="M191" s="49" t="s">
        <v>447</v>
      </c>
      <c r="N191" s="49" t="s">
        <v>130</v>
      </c>
      <c r="O191" s="27">
        <v>1314000</v>
      </c>
      <c r="P191" s="27">
        <v>109</v>
      </c>
      <c r="Q191" s="30">
        <v>44369</v>
      </c>
      <c r="R191" s="228">
        <v>80</v>
      </c>
      <c r="S191" s="30">
        <v>45488</v>
      </c>
      <c r="T191" s="27"/>
      <c r="U191" s="27"/>
      <c r="V191" s="27"/>
      <c r="W191" s="27"/>
      <c r="X191" s="75">
        <v>450</v>
      </c>
      <c r="Y191" s="75">
        <v>26.39</v>
      </c>
      <c r="Z191" s="75">
        <v>231100</v>
      </c>
      <c r="AA191" s="28" t="s">
        <v>85</v>
      </c>
      <c r="AB191" s="27">
        <v>35</v>
      </c>
      <c r="AC191" s="27">
        <v>25</v>
      </c>
      <c r="AD191" s="27">
        <v>125</v>
      </c>
      <c r="AE191" s="75"/>
      <c r="AF191" s="27"/>
      <c r="AG191" s="27"/>
      <c r="AH191" s="27">
        <v>15</v>
      </c>
      <c r="AI191" s="27">
        <v>2</v>
      </c>
      <c r="AJ191" s="27">
        <v>0.5</v>
      </c>
      <c r="AK191" s="27" t="s">
        <v>1577</v>
      </c>
      <c r="AL191" s="30" t="s">
        <v>1071</v>
      </c>
      <c r="AM191" s="30" t="s">
        <v>1072</v>
      </c>
      <c r="AN191" s="27" t="s">
        <v>1561</v>
      </c>
      <c r="AO191" s="27" t="s">
        <v>89</v>
      </c>
      <c r="AP191" s="27" t="s">
        <v>90</v>
      </c>
      <c r="AQ191" s="27" t="s">
        <v>261</v>
      </c>
      <c r="AT191" s="27" t="str">
        <f t="shared" ca="1" si="44"/>
        <v>Действащо</v>
      </c>
      <c r="AU191" s="27" t="str">
        <f t="shared" si="45"/>
        <v>Действащо</v>
      </c>
      <c r="CE191" s="27" t="str">
        <f t="shared" si="46"/>
        <v>22.06.2021</v>
      </c>
      <c r="CF191" s="30">
        <f t="shared" si="64"/>
        <v>44369</v>
      </c>
      <c r="CG191" s="30" t="e">
        <f>IF(TRIM(MID(SUBSTITUTE($CE191," ",REPT(" ",99)),COLUMN(#REF!)*99-98,99))="","",DATEVALUE(TRIM(MID(SUBSTITUTE($CE191," ",REPT(" ",99)),COLUMN(#REF!)*99-98,99))))</f>
        <v>#REF!</v>
      </c>
      <c r="CH191" s="30" t="str">
        <f t="shared" si="47"/>
        <v/>
      </c>
      <c r="CI191" s="30" t="str">
        <f t="shared" si="48"/>
        <v/>
      </c>
      <c r="CJ191" s="30" t="str">
        <f t="shared" si="49"/>
        <v/>
      </c>
      <c r="CK191" s="30" t="str">
        <f t="shared" si="50"/>
        <v/>
      </c>
      <c r="CL191" s="30" t="str">
        <f t="shared" si="51"/>
        <v/>
      </c>
      <c r="CM191" s="30" t="str">
        <f t="shared" si="52"/>
        <v/>
      </c>
      <c r="CN191" s="30" t="str">
        <f t="shared" si="53"/>
        <v/>
      </c>
      <c r="CO191" s="30" t="str">
        <f t="shared" si="54"/>
        <v/>
      </c>
      <c r="CP191" s="27" t="str">
        <f t="shared" si="55"/>
        <v>15.07.2024</v>
      </c>
      <c r="CQ191" s="30">
        <f t="shared" si="65"/>
        <v>45488</v>
      </c>
      <c r="CR191" s="30" t="e">
        <f>IF(TRIM(MID(SUBSTITUTE($CP191," ",REPT(" ",99)),COLUMN(#REF!)*99-98,99))="","",DATEVALUE(TRIM(MID(SUBSTITUTE($CP191," ",REPT(" ",99)),COLUMN(#REF!)*99-98,99))))</f>
        <v>#REF!</v>
      </c>
      <c r="CS191" s="30" t="str">
        <f t="shared" si="56"/>
        <v/>
      </c>
      <c r="CT191" s="30" t="str">
        <f t="shared" si="57"/>
        <v/>
      </c>
      <c r="CU191" s="30" t="str">
        <f t="shared" si="58"/>
        <v/>
      </c>
      <c r="CV191" s="30" t="str">
        <f t="shared" si="59"/>
        <v/>
      </c>
      <c r="CW191" s="30" t="str">
        <f t="shared" si="60"/>
        <v/>
      </c>
      <c r="CX191" s="30" t="str">
        <f t="shared" si="61"/>
        <v/>
      </c>
      <c r="CY191" s="30" t="str">
        <f t="shared" si="62"/>
        <v/>
      </c>
      <c r="CZ191" s="30" t="str">
        <f t="shared" si="63"/>
        <v/>
      </c>
    </row>
    <row r="192" spans="1:104" s="6" customFormat="1" ht="195" x14ac:dyDescent="0.25">
      <c r="A192" s="27">
        <v>191</v>
      </c>
      <c r="B192" s="49" t="s">
        <v>2303</v>
      </c>
      <c r="C192" s="49" t="s">
        <v>1578</v>
      </c>
      <c r="D192" s="50" t="s">
        <v>1579</v>
      </c>
      <c r="E192" s="51" t="s">
        <v>1580</v>
      </c>
      <c r="F192" s="30">
        <v>41718</v>
      </c>
      <c r="G192" s="49" t="s">
        <v>1581</v>
      </c>
      <c r="H192" s="49" t="s">
        <v>1582</v>
      </c>
      <c r="I192" s="27">
        <v>57635</v>
      </c>
      <c r="J192" s="30">
        <v>41738</v>
      </c>
      <c r="K192" s="76">
        <v>46873</v>
      </c>
      <c r="L192" s="27" t="s">
        <v>1583</v>
      </c>
      <c r="M192" s="49" t="s">
        <v>319</v>
      </c>
      <c r="N192" s="49" t="s">
        <v>82</v>
      </c>
      <c r="O192" s="27">
        <v>49300</v>
      </c>
      <c r="P192" s="27">
        <v>36</v>
      </c>
      <c r="Q192" s="30">
        <v>43942</v>
      </c>
      <c r="R192" s="1" t="s">
        <v>2228</v>
      </c>
      <c r="S192" s="30" t="s">
        <v>2229</v>
      </c>
      <c r="T192" s="27"/>
      <c r="U192" s="27"/>
      <c r="V192" s="27"/>
      <c r="W192" s="27"/>
      <c r="X192" s="75">
        <v>8.43</v>
      </c>
      <c r="Y192" s="75">
        <v>135</v>
      </c>
      <c r="Z192" s="75">
        <v>49300</v>
      </c>
      <c r="AA192" s="28" t="s">
        <v>85</v>
      </c>
      <c r="AB192" s="27">
        <v>35</v>
      </c>
      <c r="AC192" s="27">
        <v>25</v>
      </c>
      <c r="AD192" s="27">
        <v>125</v>
      </c>
      <c r="AE192" s="75"/>
      <c r="AF192" s="27"/>
      <c r="AG192" s="27"/>
      <c r="AH192" s="27"/>
      <c r="AI192" s="27"/>
      <c r="AJ192" s="27">
        <v>0.3</v>
      </c>
      <c r="AK192" s="27"/>
      <c r="AL192" s="30" t="s">
        <v>1584</v>
      </c>
      <c r="AM192" s="30" t="s">
        <v>1585</v>
      </c>
      <c r="AN192" s="27" t="s">
        <v>1561</v>
      </c>
      <c r="AO192" s="27" t="s">
        <v>89</v>
      </c>
      <c r="AP192" s="27" t="s">
        <v>90</v>
      </c>
      <c r="AQ192" s="27" t="s">
        <v>91</v>
      </c>
      <c r="AT192" s="27" t="str">
        <f t="shared" ca="1" si="44"/>
        <v>Действащо</v>
      </c>
      <c r="AU192" s="27" t="str">
        <f t="shared" si="45"/>
        <v>Действащо</v>
      </c>
      <c r="CE192" s="27" t="str">
        <f t="shared" si="46"/>
        <v>21.04.2020</v>
      </c>
      <c r="CF192" s="30">
        <f t="shared" si="64"/>
        <v>43942</v>
      </c>
      <c r="CG192" s="30" t="e">
        <f>IF(TRIM(MID(SUBSTITUTE($CE192," ",REPT(" ",99)),COLUMN(#REF!)*99-98,99))="","",DATEVALUE(TRIM(MID(SUBSTITUTE($CE192," ",REPT(" ",99)),COLUMN(#REF!)*99-98,99))))</f>
        <v>#REF!</v>
      </c>
      <c r="CH192" s="30" t="str">
        <f t="shared" si="47"/>
        <v/>
      </c>
      <c r="CI192" s="30" t="str">
        <f t="shared" si="48"/>
        <v/>
      </c>
      <c r="CJ192" s="30" t="str">
        <f t="shared" si="49"/>
        <v/>
      </c>
      <c r="CK192" s="30" t="str">
        <f t="shared" si="50"/>
        <v/>
      </c>
      <c r="CL192" s="30" t="str">
        <f t="shared" si="51"/>
        <v/>
      </c>
      <c r="CM192" s="30" t="str">
        <f t="shared" si="52"/>
        <v/>
      </c>
      <c r="CN192" s="30" t="str">
        <f t="shared" si="53"/>
        <v/>
      </c>
      <c r="CO192" s="30" t="str">
        <f t="shared" si="54"/>
        <v/>
      </c>
      <c r="CP192" s="27" t="str">
        <f t="shared" si="55"/>
        <v>21.4.2020 17.04.2026</v>
      </c>
      <c r="CQ192" s="30">
        <f t="shared" si="65"/>
        <v>43942</v>
      </c>
      <c r="CR192" s="30" t="e">
        <f>IF(TRIM(MID(SUBSTITUTE($CP192," ",REPT(" ",99)),COLUMN(#REF!)*99-98,99))="","",DATEVALUE(TRIM(MID(SUBSTITUTE($CP192," ",REPT(" ",99)),COLUMN(#REF!)*99-98,99))))</f>
        <v>#REF!</v>
      </c>
      <c r="CS192" s="30">
        <f t="shared" si="56"/>
        <v>46129</v>
      </c>
      <c r="CT192" s="30" t="str">
        <f t="shared" si="57"/>
        <v/>
      </c>
      <c r="CU192" s="30" t="str">
        <f t="shared" si="58"/>
        <v/>
      </c>
      <c r="CV192" s="30" t="str">
        <f t="shared" si="59"/>
        <v/>
      </c>
      <c r="CW192" s="30" t="str">
        <f t="shared" si="60"/>
        <v/>
      </c>
      <c r="CX192" s="30" t="str">
        <f t="shared" si="61"/>
        <v/>
      </c>
      <c r="CY192" s="30" t="str">
        <f t="shared" si="62"/>
        <v/>
      </c>
      <c r="CZ192" s="30" t="str">
        <f t="shared" si="63"/>
        <v/>
      </c>
    </row>
    <row r="193" spans="1:104" s="6" customFormat="1" ht="195" x14ac:dyDescent="0.25">
      <c r="A193" s="27">
        <v>192</v>
      </c>
      <c r="B193" s="27" t="s">
        <v>800</v>
      </c>
      <c r="C193" s="27" t="s">
        <v>801</v>
      </c>
      <c r="D193" s="28" t="s">
        <v>1586</v>
      </c>
      <c r="E193" s="51" t="s">
        <v>1587</v>
      </c>
      <c r="F193" s="30">
        <v>41722</v>
      </c>
      <c r="G193" s="49" t="s">
        <v>1120</v>
      </c>
      <c r="H193" s="27" t="s">
        <v>801</v>
      </c>
      <c r="I193" s="27">
        <v>21912</v>
      </c>
      <c r="J193" s="30">
        <v>41742</v>
      </c>
      <c r="K193" s="30" t="s">
        <v>818</v>
      </c>
      <c r="L193" s="27" t="s">
        <v>1588</v>
      </c>
      <c r="M193" s="49" t="s">
        <v>1589</v>
      </c>
      <c r="N193" s="27" t="s">
        <v>142</v>
      </c>
      <c r="O193" s="49">
        <v>482742</v>
      </c>
      <c r="P193" s="27">
        <v>58</v>
      </c>
      <c r="Q193" s="30">
        <v>43579</v>
      </c>
      <c r="R193" s="27">
        <v>58</v>
      </c>
      <c r="S193" s="30">
        <v>43579</v>
      </c>
      <c r="T193" s="27"/>
      <c r="U193" s="27"/>
      <c r="V193" s="27"/>
      <c r="W193" s="27"/>
      <c r="X193" s="75">
        <v>37.799999999999997</v>
      </c>
      <c r="Y193" s="75">
        <v>1323</v>
      </c>
      <c r="Z193" s="75">
        <v>482742</v>
      </c>
      <c r="AA193" s="27" t="s">
        <v>109</v>
      </c>
      <c r="AB193" s="27">
        <v>35</v>
      </c>
      <c r="AC193" s="27">
        <v>25</v>
      </c>
      <c r="AD193" s="27">
        <v>125</v>
      </c>
      <c r="AE193" s="75">
        <v>2</v>
      </c>
      <c r="AF193" s="27">
        <v>0.04</v>
      </c>
      <c r="AG193" s="27">
        <v>10</v>
      </c>
      <c r="AH193" s="27"/>
      <c r="AI193" s="27"/>
      <c r="AJ193" s="27">
        <v>0.3</v>
      </c>
      <c r="AK193" s="27" t="s">
        <v>1590</v>
      </c>
      <c r="AL193" s="30" t="s">
        <v>1591</v>
      </c>
      <c r="AM193" s="30" t="s">
        <v>1592</v>
      </c>
      <c r="AN193" s="27" t="s">
        <v>1593</v>
      </c>
      <c r="AO193" s="27" t="s">
        <v>89</v>
      </c>
      <c r="AP193" s="27" t="s">
        <v>90</v>
      </c>
      <c r="AQ193" s="27" t="s">
        <v>261</v>
      </c>
      <c r="AT193" s="27" t="str">
        <f t="shared" ref="AT193:AT209" ca="1" si="120">IF(OR(ISBLANK(F193),F193&gt;AT$1),"",IF(AND(NOT(ISBLANK(W193)),W193&lt;AT$1),"Отнето",IF(AND(NOT(ISBLANK(U193)),U193&lt;AT$1),"Прекратено",IF(K193&lt;AT$1,"Изтекло","Действащо"))))</f>
        <v>Действащо</v>
      </c>
      <c r="AU193" s="27" t="str">
        <f t="shared" ref="AU193:AU209" si="121">IF(OR(ISBLANK(F193),F193&gt;AU$1),"",IF(AND(NOT(ISBLANK(W193)),W193&lt;AU$1),"Отнето",IF(AND(NOT(ISBLANK(U193)),U193&lt;AU$1),"Прекратено",IF(K193&lt;AU$1,"Изтекло","Действащо"))))</f>
        <v>Действащо</v>
      </c>
      <c r="CE193" s="27" t="str">
        <f t="shared" ref="CE193:CE208" si="122">TRIM(TEXT(SUBSTITUTE(Q193,CHAR(10)," "),"dd.mm.yyyy"))</f>
        <v>24.04.2019</v>
      </c>
      <c r="CF193" s="30">
        <f t="shared" si="64"/>
        <v>43579</v>
      </c>
      <c r="CG193" s="30" t="e">
        <f>IF(TRIM(MID(SUBSTITUTE($CE193," ",REPT(" ",99)),COLUMN(#REF!)*99-98,99))="","",DATEVALUE(TRIM(MID(SUBSTITUTE($CE193," ",REPT(" ",99)),COLUMN(#REF!)*99-98,99))))</f>
        <v>#REF!</v>
      </c>
      <c r="CH193" s="30" t="str">
        <f t="shared" ref="CH193:CH208" si="123">IF(TRIM(MID(SUBSTITUTE($CE193," ",REPT(" ",99)),COLUMN(B193)*99-98,99))="","",DATEVALUE(TRIM(MID(SUBSTITUTE($CE193," ",REPT(" ",99)),COLUMN(B193)*99-98,99))))</f>
        <v/>
      </c>
      <c r="CI193" s="30" t="str">
        <f t="shared" ref="CI193:CI208" si="124">IF(TRIM(MID(SUBSTITUTE($CE193," ",REPT(" ",99)),COLUMN(C193)*99-98,99))="","",DATEVALUE(TRIM(MID(SUBSTITUTE($CE193," ",REPT(" ",99)),COLUMN(C193)*99-98,99))))</f>
        <v/>
      </c>
      <c r="CJ193" s="30" t="str">
        <f t="shared" ref="CJ193:CJ208" si="125">IF(TRIM(MID(SUBSTITUTE($CE193," ",REPT(" ",99)),COLUMN(D193)*99-98,99))="","",DATEVALUE(TRIM(MID(SUBSTITUTE($CE193," ",REPT(" ",99)),COLUMN(D193)*99-98,99))))</f>
        <v/>
      </c>
      <c r="CK193" s="30" t="str">
        <f t="shared" ref="CK193:CK208" si="126">IF(TRIM(MID(SUBSTITUTE($CE193," ",REPT(" ",99)),COLUMN(E193)*99-98,99))="","",DATEVALUE(TRIM(MID(SUBSTITUTE($CE193," ",REPT(" ",99)),COLUMN(E193)*99-98,99))))</f>
        <v/>
      </c>
      <c r="CL193" s="30" t="str">
        <f t="shared" ref="CL193:CL208" si="127">IF(TRIM(MID(SUBSTITUTE($CE193," ",REPT(" ",99)),COLUMN(F193)*99-98,99))="","",DATEVALUE(TRIM(MID(SUBSTITUTE($CE193," ",REPT(" ",99)),COLUMN(F193)*99-98,99))))</f>
        <v/>
      </c>
      <c r="CM193" s="30" t="str">
        <f t="shared" ref="CM193:CM208" si="128">IF(TRIM(MID(SUBSTITUTE($CE193," ",REPT(" ",99)),COLUMN(G193)*99-98,99))="","",DATEVALUE(TRIM(MID(SUBSTITUTE($CE193," ",REPT(" ",99)),COLUMN(G193)*99-98,99))))</f>
        <v/>
      </c>
      <c r="CN193" s="30" t="str">
        <f t="shared" ref="CN193:CN208" si="129">IF(TRIM(MID(SUBSTITUTE($CE193," ",REPT(" ",99)),COLUMN(H193)*99-98,99))="","",DATEVALUE(TRIM(MID(SUBSTITUTE($CE193," ",REPT(" ",99)),COLUMN(H193)*99-98,99))))</f>
        <v/>
      </c>
      <c r="CO193" s="30" t="str">
        <f t="shared" ref="CO193:CO208" si="130">IF(TRIM(MID(SUBSTITUTE($CE193," ",REPT(" ",99)),COLUMN(I193)*99-98,99))="","",DATEVALUE(TRIM(MID(SUBSTITUTE($CE193," ",REPT(" ",99)),COLUMN(I193)*99-98,99))))</f>
        <v/>
      </c>
      <c r="CP193" s="27" t="str">
        <f t="shared" ref="CP193:CP208" si="131">TRIM(TEXT(SUBSTITUTE(S193,CHAR(10)," "),"dd.mm.yyyy"))</f>
        <v>24.04.2019</v>
      </c>
      <c r="CQ193" s="30">
        <f t="shared" si="65"/>
        <v>43579</v>
      </c>
      <c r="CR193" s="30" t="e">
        <f>IF(TRIM(MID(SUBSTITUTE($CP193," ",REPT(" ",99)),COLUMN(#REF!)*99-98,99))="","",DATEVALUE(TRIM(MID(SUBSTITUTE($CP193," ",REPT(" ",99)),COLUMN(#REF!)*99-98,99))))</f>
        <v>#REF!</v>
      </c>
      <c r="CS193" s="30" t="str">
        <f t="shared" ref="CS193:CS208" si="132">IF(TRIM(MID(SUBSTITUTE($CP193," ",REPT(" ",99)),COLUMN(B193)*99-98,99))="","",DATEVALUE(TRIM(MID(SUBSTITUTE($CP193," ",REPT(" ",99)),COLUMN(B193)*99-98,99))))</f>
        <v/>
      </c>
      <c r="CT193" s="30" t="str">
        <f t="shared" ref="CT193:CT208" si="133">IF(TRIM(MID(SUBSTITUTE($CP193," ",REPT(" ",99)),COLUMN(C193)*99-98,99))="","",DATEVALUE(TRIM(MID(SUBSTITUTE($CP193," ",REPT(" ",99)),COLUMN(C193)*99-98,99))))</f>
        <v/>
      </c>
      <c r="CU193" s="30" t="str">
        <f t="shared" ref="CU193:CU208" si="134">IF(TRIM(MID(SUBSTITUTE($CP193," ",REPT(" ",99)),COLUMN(D193)*99-98,99))="","",DATEVALUE(TRIM(MID(SUBSTITUTE($CP193," ",REPT(" ",99)),COLUMN(D193)*99-98,99))))</f>
        <v/>
      </c>
      <c r="CV193" s="30" t="str">
        <f t="shared" ref="CV193:CV208" si="135">IF(TRIM(MID(SUBSTITUTE($CP193," ",REPT(" ",99)),COLUMN(E193)*99-98,99))="","",DATEVALUE(TRIM(MID(SUBSTITUTE($CP193," ",REPT(" ",99)),COLUMN(E193)*99-98,99))))</f>
        <v/>
      </c>
      <c r="CW193" s="30" t="str">
        <f t="shared" ref="CW193:CW208" si="136">IF(TRIM(MID(SUBSTITUTE($CP193," ",REPT(" ",99)),COLUMN(F193)*99-98,99))="","",DATEVALUE(TRIM(MID(SUBSTITUTE($CP193," ",REPT(" ",99)),COLUMN(F193)*99-98,99))))</f>
        <v/>
      </c>
      <c r="CX193" s="30" t="str">
        <f t="shared" ref="CX193:CX208" si="137">IF(TRIM(MID(SUBSTITUTE($CP193," ",REPT(" ",99)),COLUMN(G193)*99-98,99))="","",DATEVALUE(TRIM(MID(SUBSTITUTE($CP193," ",REPT(" ",99)),COLUMN(G193)*99-98,99))))</f>
        <v/>
      </c>
      <c r="CY193" s="30" t="str">
        <f t="shared" ref="CY193:CY208" si="138">IF(TRIM(MID(SUBSTITUTE($CP193," ",REPT(" ",99)),COLUMN(H193)*99-98,99))="","",DATEVALUE(TRIM(MID(SUBSTITUTE($CP193," ",REPT(" ",99)),COLUMN(H193)*99-98,99))))</f>
        <v/>
      </c>
      <c r="CZ193" s="30" t="str">
        <f t="shared" ref="CZ193:CZ208" si="139">IF(TRIM(MID(SUBSTITUTE($CP193," ",REPT(" ",99)),COLUMN(I193)*99-98,99))="","",DATEVALUE(TRIM(MID(SUBSTITUTE($CP193," ",REPT(" ",99)),COLUMN(I193)*99-98,99))))</f>
        <v/>
      </c>
    </row>
    <row r="194" spans="1:104" s="6" customFormat="1" ht="195" x14ac:dyDescent="0.25">
      <c r="A194" s="27">
        <v>193</v>
      </c>
      <c r="B194" s="27" t="s">
        <v>2297</v>
      </c>
      <c r="C194" s="27" t="s">
        <v>125</v>
      </c>
      <c r="D194" s="28" t="s">
        <v>1422</v>
      </c>
      <c r="E194" s="51" t="s">
        <v>1594</v>
      </c>
      <c r="F194" s="30">
        <v>41729</v>
      </c>
      <c r="G194" s="27" t="s">
        <v>1595</v>
      </c>
      <c r="H194" s="27" t="s">
        <v>125</v>
      </c>
      <c r="I194" s="27">
        <v>10135</v>
      </c>
      <c r="J194" s="30">
        <v>41749</v>
      </c>
      <c r="K194" s="30">
        <v>46934</v>
      </c>
      <c r="L194" s="27" t="s">
        <v>128</v>
      </c>
      <c r="M194" s="27" t="s">
        <v>1596</v>
      </c>
      <c r="N194" s="49" t="s">
        <v>130</v>
      </c>
      <c r="O194" s="27">
        <v>40150000</v>
      </c>
      <c r="P194" s="27" t="s">
        <v>1597</v>
      </c>
      <c r="Q194" s="30" t="s">
        <v>1598</v>
      </c>
      <c r="R194" s="1" t="s">
        <v>2215</v>
      </c>
      <c r="S194" s="30" t="s">
        <v>2216</v>
      </c>
      <c r="T194" s="27"/>
      <c r="U194" s="27"/>
      <c r="V194" s="27"/>
      <c r="W194" s="27"/>
      <c r="X194" s="75">
        <v>9700</v>
      </c>
      <c r="Y194" s="75">
        <v>110000</v>
      </c>
      <c r="Z194" s="75">
        <v>40150000</v>
      </c>
      <c r="AA194" s="27" t="s">
        <v>109</v>
      </c>
      <c r="AB194" s="27">
        <v>35</v>
      </c>
      <c r="AC194" s="27">
        <v>25</v>
      </c>
      <c r="AD194" s="27">
        <v>125</v>
      </c>
      <c r="AE194" s="75"/>
      <c r="AF194" s="27"/>
      <c r="AG194" s="27"/>
      <c r="AH194" s="27">
        <v>10</v>
      </c>
      <c r="AI194" s="27">
        <v>1</v>
      </c>
      <c r="AJ194" s="27">
        <v>0.3</v>
      </c>
      <c r="AK194" s="27" t="s">
        <v>1599</v>
      </c>
      <c r="AL194" s="30" t="s">
        <v>1600</v>
      </c>
      <c r="AM194" s="30" t="s">
        <v>1601</v>
      </c>
      <c r="AN194" s="27" t="s">
        <v>1602</v>
      </c>
      <c r="AO194" s="27" t="s">
        <v>89</v>
      </c>
      <c r="AP194" s="27" t="s">
        <v>90</v>
      </c>
      <c r="AQ194" s="27" t="s">
        <v>261</v>
      </c>
      <c r="AT194" s="27" t="str">
        <f t="shared" ca="1" si="120"/>
        <v>Действащо</v>
      </c>
      <c r="AU194" s="27" t="str">
        <f t="shared" si="121"/>
        <v>Действащо</v>
      </c>
      <c r="CE194" s="27" t="str">
        <f t="shared" si="122"/>
        <v>29.5.2019 02.08.2019</v>
      </c>
      <c r="CF194" s="30">
        <f t="shared" si="64"/>
        <v>43614</v>
      </c>
      <c r="CG194" s="30" t="e">
        <f>IF(TRIM(MID(SUBSTITUTE($CE194," ",REPT(" ",99)),COLUMN(#REF!)*99-98,99))="","",DATEVALUE(TRIM(MID(SUBSTITUTE($CE194," ",REPT(" ",99)),COLUMN(#REF!)*99-98,99))))</f>
        <v>#REF!</v>
      </c>
      <c r="CH194" s="30">
        <f t="shared" si="123"/>
        <v>43679</v>
      </c>
      <c r="CI194" s="30" t="str">
        <f t="shared" si="124"/>
        <v/>
      </c>
      <c r="CJ194" s="30" t="str">
        <f t="shared" si="125"/>
        <v/>
      </c>
      <c r="CK194" s="30" t="str">
        <f t="shared" si="126"/>
        <v/>
      </c>
      <c r="CL194" s="30" t="str">
        <f t="shared" si="127"/>
        <v/>
      </c>
      <c r="CM194" s="30" t="str">
        <f t="shared" si="128"/>
        <v/>
      </c>
      <c r="CN194" s="30" t="str">
        <f t="shared" si="129"/>
        <v/>
      </c>
      <c r="CO194" s="30" t="str">
        <f t="shared" si="130"/>
        <v/>
      </c>
      <c r="CP194" s="27" t="str">
        <f t="shared" si="131"/>
        <v>29.5.2019 17.6.2025</v>
      </c>
      <c r="CQ194" s="30">
        <f t="shared" si="65"/>
        <v>43614</v>
      </c>
      <c r="CR194" s="30" t="e">
        <f>IF(TRIM(MID(SUBSTITUTE($CP194," ",REPT(" ",99)),COLUMN(#REF!)*99-98,99))="","",DATEVALUE(TRIM(MID(SUBSTITUTE($CP194," ",REPT(" ",99)),COLUMN(#REF!)*99-98,99))))</f>
        <v>#REF!</v>
      </c>
      <c r="CS194" s="30">
        <f t="shared" si="132"/>
        <v>45825</v>
      </c>
      <c r="CT194" s="30" t="str">
        <f t="shared" si="133"/>
        <v/>
      </c>
      <c r="CU194" s="30" t="str">
        <f t="shared" si="134"/>
        <v/>
      </c>
      <c r="CV194" s="30" t="str">
        <f t="shared" si="135"/>
        <v/>
      </c>
      <c r="CW194" s="30" t="str">
        <f t="shared" si="136"/>
        <v/>
      </c>
      <c r="CX194" s="30" t="str">
        <f t="shared" si="137"/>
        <v/>
      </c>
      <c r="CY194" s="30" t="str">
        <f t="shared" si="138"/>
        <v/>
      </c>
      <c r="CZ194" s="30" t="str">
        <f t="shared" si="139"/>
        <v/>
      </c>
    </row>
    <row r="195" spans="1:104" s="6" customFormat="1" ht="45" x14ac:dyDescent="0.25">
      <c r="A195" s="27">
        <v>194</v>
      </c>
      <c r="B195" s="49" t="s">
        <v>2304</v>
      </c>
      <c r="C195" s="49" t="s">
        <v>1497</v>
      </c>
      <c r="D195" s="50" t="s">
        <v>1498</v>
      </c>
      <c r="E195" s="51" t="s">
        <v>1603</v>
      </c>
      <c r="F195" s="30">
        <v>41731</v>
      </c>
      <c r="G195" s="49" t="s">
        <v>1604</v>
      </c>
      <c r="H195" s="49" t="s">
        <v>1497</v>
      </c>
      <c r="I195" s="27">
        <v>63375</v>
      </c>
      <c r="J195" s="30">
        <v>41751</v>
      </c>
      <c r="K195" s="27" t="s">
        <v>818</v>
      </c>
      <c r="L195" s="27" t="s">
        <v>1605</v>
      </c>
      <c r="M195" s="27" t="s">
        <v>372</v>
      </c>
      <c r="N195" s="27" t="s">
        <v>142</v>
      </c>
      <c r="O195" s="27">
        <v>31000</v>
      </c>
      <c r="P195" s="27"/>
      <c r="Q195" s="27"/>
      <c r="R195" s="1"/>
      <c r="S195" s="27"/>
      <c r="T195" s="27"/>
      <c r="U195" s="27"/>
      <c r="V195" s="27"/>
      <c r="W195" s="27"/>
      <c r="X195" s="75">
        <v>3.5</v>
      </c>
      <c r="Y195" s="75">
        <v>85</v>
      </c>
      <c r="Z195" s="75">
        <v>31000</v>
      </c>
      <c r="AA195" s="28" t="s">
        <v>85</v>
      </c>
      <c r="AB195" s="27">
        <v>35</v>
      </c>
      <c r="AC195" s="27">
        <v>25</v>
      </c>
      <c r="AD195" s="27">
        <v>125</v>
      </c>
      <c r="AE195" s="75"/>
      <c r="AF195" s="27"/>
      <c r="AG195" s="27"/>
      <c r="AH195" s="27"/>
      <c r="AI195" s="27"/>
      <c r="AJ195" s="27">
        <v>0.3</v>
      </c>
      <c r="AK195" s="27"/>
      <c r="AL195" s="30" t="s">
        <v>1606</v>
      </c>
      <c r="AM195" s="30" t="s">
        <v>1607</v>
      </c>
      <c r="AN195" s="27" t="s">
        <v>1515</v>
      </c>
      <c r="AO195" s="27"/>
      <c r="AP195" s="27"/>
      <c r="AQ195" s="27"/>
      <c r="AT195" s="27" t="str">
        <f t="shared" ca="1" si="120"/>
        <v>Действащо</v>
      </c>
      <c r="AU195" s="27" t="str">
        <f t="shared" si="121"/>
        <v>Действащо</v>
      </c>
      <c r="CE195" s="27" t="str">
        <f t="shared" si="122"/>
        <v/>
      </c>
      <c r="CF195" s="30" t="str">
        <f t="shared" si="64"/>
        <v/>
      </c>
      <c r="CG195" s="30" t="e">
        <f>IF(TRIM(MID(SUBSTITUTE($CE195," ",REPT(" ",99)),COLUMN(#REF!)*99-98,99))="","",DATEVALUE(TRIM(MID(SUBSTITUTE($CE195," ",REPT(" ",99)),COLUMN(#REF!)*99-98,99))))</f>
        <v>#REF!</v>
      </c>
      <c r="CH195" s="30" t="str">
        <f t="shared" si="123"/>
        <v/>
      </c>
      <c r="CI195" s="30" t="str">
        <f t="shared" si="124"/>
        <v/>
      </c>
      <c r="CJ195" s="30" t="str">
        <f t="shared" si="125"/>
        <v/>
      </c>
      <c r="CK195" s="30" t="str">
        <f t="shared" si="126"/>
        <v/>
      </c>
      <c r="CL195" s="30" t="str">
        <f t="shared" si="127"/>
        <v/>
      </c>
      <c r="CM195" s="30" t="str">
        <f t="shared" si="128"/>
        <v/>
      </c>
      <c r="CN195" s="30" t="str">
        <f t="shared" si="129"/>
        <v/>
      </c>
      <c r="CO195" s="30" t="str">
        <f t="shared" si="130"/>
        <v/>
      </c>
      <c r="CP195" s="27" t="str">
        <f t="shared" si="131"/>
        <v/>
      </c>
      <c r="CQ195" s="30" t="str">
        <f t="shared" si="65"/>
        <v/>
      </c>
      <c r="CR195" s="30" t="e">
        <f>IF(TRIM(MID(SUBSTITUTE($CP195," ",REPT(" ",99)),COLUMN(#REF!)*99-98,99))="","",DATEVALUE(TRIM(MID(SUBSTITUTE($CP195," ",REPT(" ",99)),COLUMN(#REF!)*99-98,99))))</f>
        <v>#REF!</v>
      </c>
      <c r="CS195" s="30" t="str">
        <f t="shared" si="132"/>
        <v/>
      </c>
      <c r="CT195" s="30" t="str">
        <f t="shared" si="133"/>
        <v/>
      </c>
      <c r="CU195" s="30" t="str">
        <f t="shared" si="134"/>
        <v/>
      </c>
      <c r="CV195" s="30" t="str">
        <f t="shared" si="135"/>
        <v/>
      </c>
      <c r="CW195" s="30" t="str">
        <f t="shared" si="136"/>
        <v/>
      </c>
      <c r="CX195" s="30" t="str">
        <f t="shared" si="137"/>
        <v/>
      </c>
      <c r="CY195" s="30" t="str">
        <f t="shared" si="138"/>
        <v/>
      </c>
      <c r="CZ195" s="30" t="str">
        <f t="shared" si="139"/>
        <v/>
      </c>
    </row>
    <row r="196" spans="1:104" s="6" customFormat="1" ht="195" x14ac:dyDescent="0.25">
      <c r="A196" s="27">
        <v>195</v>
      </c>
      <c r="B196" s="27" t="s">
        <v>2294</v>
      </c>
      <c r="C196" s="27" t="s">
        <v>225</v>
      </c>
      <c r="D196" s="28" t="s">
        <v>1333</v>
      </c>
      <c r="E196" s="29" t="s">
        <v>1608</v>
      </c>
      <c r="F196" s="30">
        <v>41740</v>
      </c>
      <c r="G196" s="27" t="s">
        <v>1609</v>
      </c>
      <c r="H196" s="27" t="s">
        <v>1398</v>
      </c>
      <c r="I196" s="27">
        <v>833</v>
      </c>
      <c r="J196" s="30">
        <v>41791</v>
      </c>
      <c r="K196" s="76">
        <v>46873</v>
      </c>
      <c r="L196" s="27" t="s">
        <v>1610</v>
      </c>
      <c r="M196" s="27" t="s">
        <v>232</v>
      </c>
      <c r="N196" s="27" t="s">
        <v>232</v>
      </c>
      <c r="O196" s="27">
        <v>20367000</v>
      </c>
      <c r="P196" s="27">
        <v>118</v>
      </c>
      <c r="Q196" s="30">
        <v>43042</v>
      </c>
      <c r="R196" s="1" t="s">
        <v>2160</v>
      </c>
      <c r="S196" s="30" t="s">
        <v>2161</v>
      </c>
      <c r="T196" s="27"/>
      <c r="U196" s="27"/>
      <c r="V196" s="27"/>
      <c r="W196" s="27"/>
      <c r="X196" s="75">
        <v>3962</v>
      </c>
      <c r="Y196" s="75">
        <v>55800</v>
      </c>
      <c r="Z196" s="75">
        <v>20367000</v>
      </c>
      <c r="AA196" s="27" t="s">
        <v>1402</v>
      </c>
      <c r="AB196" s="27">
        <v>35</v>
      </c>
      <c r="AC196" s="27">
        <v>25</v>
      </c>
      <c r="AD196" s="27">
        <v>125</v>
      </c>
      <c r="AE196" s="75"/>
      <c r="AF196" s="27"/>
      <c r="AG196" s="27"/>
      <c r="AH196" s="27">
        <v>10</v>
      </c>
      <c r="AI196" s="27">
        <v>1</v>
      </c>
      <c r="AJ196" s="27" t="s">
        <v>1441</v>
      </c>
      <c r="AK196" s="27" t="s">
        <v>1087</v>
      </c>
      <c r="AL196" s="30" t="s">
        <v>1611</v>
      </c>
      <c r="AM196" s="30" t="s">
        <v>1612</v>
      </c>
      <c r="AN196" s="27" t="s">
        <v>1613</v>
      </c>
      <c r="AO196" s="27" t="s">
        <v>89</v>
      </c>
      <c r="AP196" s="27" t="s">
        <v>90</v>
      </c>
      <c r="AQ196" s="27" t="s">
        <v>91</v>
      </c>
      <c r="AT196" s="27" t="str">
        <f t="shared" ca="1" si="120"/>
        <v>Действащо</v>
      </c>
      <c r="AU196" s="27" t="str">
        <f t="shared" si="121"/>
        <v>Действащо</v>
      </c>
      <c r="CE196" s="27" t="str">
        <f t="shared" si="122"/>
        <v>03.11.2017</v>
      </c>
      <c r="CF196" s="30">
        <f t="shared" ref="CF196:CF208" si="140">IF(TRIM(MID(SUBSTITUTE($CE196," ",REPT(" ",99)),COLUMN(A196)*99-98,99))="","",DATEVALUE(TRIM(MID(SUBSTITUTE($CE196," ",REPT(" ",99)),COLUMN(A196)*99-98,99))))</f>
        <v>43042</v>
      </c>
      <c r="CG196" s="30" t="e">
        <f>IF(TRIM(MID(SUBSTITUTE($CE196," ",REPT(" ",99)),COLUMN(#REF!)*99-98,99))="","",DATEVALUE(TRIM(MID(SUBSTITUTE($CE196," ",REPT(" ",99)),COLUMN(#REF!)*99-98,99))))</f>
        <v>#REF!</v>
      </c>
      <c r="CH196" s="30" t="str">
        <f t="shared" si="123"/>
        <v/>
      </c>
      <c r="CI196" s="30" t="str">
        <f t="shared" si="124"/>
        <v/>
      </c>
      <c r="CJ196" s="30" t="str">
        <f t="shared" si="125"/>
        <v/>
      </c>
      <c r="CK196" s="30" t="str">
        <f t="shared" si="126"/>
        <v/>
      </c>
      <c r="CL196" s="30" t="str">
        <f t="shared" si="127"/>
        <v/>
      </c>
      <c r="CM196" s="30" t="str">
        <f t="shared" si="128"/>
        <v/>
      </c>
      <c r="CN196" s="30" t="str">
        <f t="shared" si="129"/>
        <v/>
      </c>
      <c r="CO196" s="30" t="str">
        <f t="shared" si="130"/>
        <v/>
      </c>
      <c r="CP196" s="27" t="str">
        <f t="shared" si="131"/>
        <v>30.4.2019 20.05.2024</v>
      </c>
      <c r="CQ196" s="30">
        <f t="shared" ref="CQ196:CQ208" si="141">IF(TRIM(MID(SUBSTITUTE($CP196," ",REPT(" ",99)),COLUMN(A196)*99-98,99))="","",DATEVALUE(TRIM(MID(SUBSTITUTE($CP196," ",REPT(" ",99)),COLUMN(A196)*99-98,99))))</f>
        <v>43585</v>
      </c>
      <c r="CR196" s="30" t="e">
        <f>IF(TRIM(MID(SUBSTITUTE($CP196," ",REPT(" ",99)),COLUMN(#REF!)*99-98,99))="","",DATEVALUE(TRIM(MID(SUBSTITUTE($CP196," ",REPT(" ",99)),COLUMN(#REF!)*99-98,99))))</f>
        <v>#REF!</v>
      </c>
      <c r="CS196" s="30">
        <f t="shared" si="132"/>
        <v>45432</v>
      </c>
      <c r="CT196" s="30" t="str">
        <f t="shared" si="133"/>
        <v/>
      </c>
      <c r="CU196" s="30" t="str">
        <f t="shared" si="134"/>
        <v/>
      </c>
      <c r="CV196" s="30" t="str">
        <f t="shared" si="135"/>
        <v/>
      </c>
      <c r="CW196" s="30" t="str">
        <f t="shared" si="136"/>
        <v/>
      </c>
      <c r="CX196" s="30" t="str">
        <f t="shared" si="137"/>
        <v/>
      </c>
      <c r="CY196" s="30" t="str">
        <f t="shared" si="138"/>
        <v/>
      </c>
      <c r="CZ196" s="30" t="str">
        <f t="shared" si="139"/>
        <v/>
      </c>
    </row>
    <row r="197" spans="1:104" s="9" customFormat="1" ht="30" x14ac:dyDescent="0.25">
      <c r="A197" s="27">
        <v>196</v>
      </c>
      <c r="B197" s="41" t="s">
        <v>1614</v>
      </c>
      <c r="C197" s="41" t="s">
        <v>125</v>
      </c>
      <c r="D197" s="42">
        <v>103590475</v>
      </c>
      <c r="E197" s="47" t="s">
        <v>1615</v>
      </c>
      <c r="F197" s="44">
        <v>41775</v>
      </c>
      <c r="G197" s="45" t="s">
        <v>1616</v>
      </c>
      <c r="H197" s="41" t="s">
        <v>125</v>
      </c>
      <c r="I197" s="41">
        <v>10135</v>
      </c>
      <c r="J197" s="44">
        <v>41796</v>
      </c>
      <c r="K197" s="44">
        <v>42004</v>
      </c>
      <c r="L197" s="41" t="s">
        <v>128</v>
      </c>
      <c r="M197" s="41" t="s">
        <v>1617</v>
      </c>
      <c r="N197" s="41" t="s">
        <v>130</v>
      </c>
      <c r="O197" s="41">
        <v>1306</v>
      </c>
      <c r="P197" s="41"/>
      <c r="Q197" s="41"/>
      <c r="R197" s="84"/>
      <c r="S197" s="41"/>
      <c r="T197" s="41"/>
      <c r="U197" s="41"/>
      <c r="V197" s="41"/>
      <c r="W197" s="41"/>
      <c r="X197" s="94">
        <v>19.239999999999998</v>
      </c>
      <c r="Y197" s="94">
        <v>5.44</v>
      </c>
      <c r="Z197" s="94">
        <v>1306</v>
      </c>
      <c r="AA197" s="42" t="s">
        <v>85</v>
      </c>
      <c r="AB197" s="41">
        <v>50</v>
      </c>
      <c r="AC197" s="41"/>
      <c r="AD197" s="41">
        <v>150</v>
      </c>
      <c r="AE197" s="94"/>
      <c r="AF197" s="41"/>
      <c r="AG197" s="41"/>
      <c r="AH197" s="41"/>
      <c r="AI197" s="41"/>
      <c r="AJ197" s="41">
        <v>10</v>
      </c>
      <c r="AK197" s="41"/>
      <c r="AL197" s="44" t="s">
        <v>1618</v>
      </c>
      <c r="AM197" s="44" t="s">
        <v>1619</v>
      </c>
      <c r="AN197" s="41" t="s">
        <v>1045</v>
      </c>
      <c r="AO197" s="41"/>
      <c r="AP197" s="41"/>
      <c r="AQ197" s="41"/>
      <c r="AT197" s="41" t="str">
        <f t="shared" ca="1" si="120"/>
        <v>Изтекло</v>
      </c>
      <c r="AU197" s="41" t="str">
        <f t="shared" si="121"/>
        <v>Изтекло</v>
      </c>
      <c r="CE197" s="41" t="str">
        <f t="shared" si="122"/>
        <v/>
      </c>
      <c r="CF197" s="44" t="str">
        <f t="shared" si="140"/>
        <v/>
      </c>
      <c r="CG197" s="44" t="e">
        <f>IF(TRIM(MID(SUBSTITUTE($CE197," ",REPT(" ",99)),COLUMN(#REF!)*99-98,99))="","",DATEVALUE(TRIM(MID(SUBSTITUTE($CE197," ",REPT(" ",99)),COLUMN(#REF!)*99-98,99))))</f>
        <v>#REF!</v>
      </c>
      <c r="CH197" s="44" t="str">
        <f t="shared" si="123"/>
        <v/>
      </c>
      <c r="CI197" s="44" t="str">
        <f t="shared" si="124"/>
        <v/>
      </c>
      <c r="CJ197" s="44" t="str">
        <f t="shared" si="125"/>
        <v/>
      </c>
      <c r="CK197" s="44" t="str">
        <f t="shared" si="126"/>
        <v/>
      </c>
      <c r="CL197" s="44" t="str">
        <f t="shared" si="127"/>
        <v/>
      </c>
      <c r="CM197" s="44" t="str">
        <f t="shared" si="128"/>
        <v/>
      </c>
      <c r="CN197" s="44" t="str">
        <f t="shared" si="129"/>
        <v/>
      </c>
      <c r="CO197" s="44" t="str">
        <f t="shared" si="130"/>
        <v/>
      </c>
      <c r="CP197" s="41" t="str">
        <f t="shared" si="131"/>
        <v/>
      </c>
      <c r="CQ197" s="44" t="str">
        <f t="shared" si="141"/>
        <v/>
      </c>
      <c r="CR197" s="44" t="e">
        <f>IF(TRIM(MID(SUBSTITUTE($CP197," ",REPT(" ",99)),COLUMN(#REF!)*99-98,99))="","",DATEVALUE(TRIM(MID(SUBSTITUTE($CP197," ",REPT(" ",99)),COLUMN(#REF!)*99-98,99))))</f>
        <v>#REF!</v>
      </c>
      <c r="CS197" s="44" t="str">
        <f t="shared" si="132"/>
        <v/>
      </c>
      <c r="CT197" s="44" t="str">
        <f t="shared" si="133"/>
        <v/>
      </c>
      <c r="CU197" s="44" t="str">
        <f t="shared" si="134"/>
        <v/>
      </c>
      <c r="CV197" s="44" t="str">
        <f t="shared" si="135"/>
        <v/>
      </c>
      <c r="CW197" s="44" t="str">
        <f t="shared" si="136"/>
        <v/>
      </c>
      <c r="CX197" s="44" t="str">
        <f t="shared" si="137"/>
        <v/>
      </c>
      <c r="CY197" s="44" t="str">
        <f t="shared" si="138"/>
        <v/>
      </c>
      <c r="CZ197" s="44" t="str">
        <f t="shared" si="139"/>
        <v/>
      </c>
    </row>
    <row r="198" spans="1:104" s="250" customFormat="1" ht="195" x14ac:dyDescent="0.25">
      <c r="A198" s="243">
        <v>197</v>
      </c>
      <c r="B198" s="302" t="s">
        <v>2305</v>
      </c>
      <c r="C198" s="244" t="s">
        <v>125</v>
      </c>
      <c r="D198" s="245">
        <v>103002253</v>
      </c>
      <c r="E198" s="246" t="s">
        <v>1620</v>
      </c>
      <c r="F198" s="247">
        <v>41786</v>
      </c>
      <c r="G198" s="244" t="s">
        <v>1621</v>
      </c>
      <c r="H198" s="243" t="s">
        <v>1281</v>
      </c>
      <c r="I198" s="243">
        <v>24565</v>
      </c>
      <c r="J198" s="247">
        <v>41805</v>
      </c>
      <c r="K198" s="247">
        <v>47514</v>
      </c>
      <c r="L198" s="243" t="s">
        <v>1622</v>
      </c>
      <c r="M198" s="243" t="s">
        <v>1623</v>
      </c>
      <c r="N198" s="243" t="s">
        <v>142</v>
      </c>
      <c r="O198" s="243">
        <v>350000</v>
      </c>
      <c r="P198" s="243"/>
      <c r="Q198" s="243"/>
      <c r="R198" s="234">
        <v>10</v>
      </c>
      <c r="S198" s="247">
        <v>45684</v>
      </c>
      <c r="T198" s="243"/>
      <c r="U198" s="243"/>
      <c r="V198" s="243"/>
      <c r="W198" s="243"/>
      <c r="X198" s="248"/>
      <c r="Y198" s="248">
        <v>959</v>
      </c>
      <c r="Z198" s="248">
        <v>350000</v>
      </c>
      <c r="AA198" s="249" t="s">
        <v>85</v>
      </c>
      <c r="AB198" s="243">
        <v>35</v>
      </c>
      <c r="AC198" s="243">
        <v>25</v>
      </c>
      <c r="AD198" s="243">
        <v>125</v>
      </c>
      <c r="AE198" s="248"/>
      <c r="AF198" s="243"/>
      <c r="AG198" s="243"/>
      <c r="AH198" s="243"/>
      <c r="AI198" s="243"/>
      <c r="AJ198" s="243">
        <v>0.3</v>
      </c>
      <c r="AK198" s="243" t="s">
        <v>1624</v>
      </c>
      <c r="AL198" s="247" t="s">
        <v>1285</v>
      </c>
      <c r="AM198" s="247" t="s">
        <v>1286</v>
      </c>
      <c r="AN198" s="243" t="s">
        <v>1045</v>
      </c>
      <c r="AO198" s="243" t="s">
        <v>89</v>
      </c>
      <c r="AP198" s="243" t="s">
        <v>90</v>
      </c>
      <c r="AQ198" s="243" t="s">
        <v>261</v>
      </c>
      <c r="AT198" s="243" t="str">
        <f t="shared" ca="1" si="120"/>
        <v>Действащо</v>
      </c>
      <c r="AU198" s="243" t="str">
        <f t="shared" si="121"/>
        <v>Действащо</v>
      </c>
      <c r="CE198" s="243" t="str">
        <f t="shared" si="122"/>
        <v/>
      </c>
      <c r="CF198" s="247" t="str">
        <f t="shared" si="140"/>
        <v/>
      </c>
      <c r="CG198" s="247" t="e">
        <f>IF(TRIM(MID(SUBSTITUTE($CE198," ",REPT(" ",99)),COLUMN(#REF!)*99-98,99))="","",DATEVALUE(TRIM(MID(SUBSTITUTE($CE198," ",REPT(" ",99)),COLUMN(#REF!)*99-98,99))))</f>
        <v>#REF!</v>
      </c>
      <c r="CH198" s="247" t="str">
        <f t="shared" si="123"/>
        <v/>
      </c>
      <c r="CI198" s="247" t="str">
        <f t="shared" si="124"/>
        <v/>
      </c>
      <c r="CJ198" s="247" t="str">
        <f t="shared" si="125"/>
        <v/>
      </c>
      <c r="CK198" s="247" t="str">
        <f t="shared" si="126"/>
        <v/>
      </c>
      <c r="CL198" s="247" t="str">
        <f t="shared" si="127"/>
        <v/>
      </c>
      <c r="CM198" s="247" t="str">
        <f t="shared" si="128"/>
        <v/>
      </c>
      <c r="CN198" s="247" t="str">
        <f t="shared" si="129"/>
        <v/>
      </c>
      <c r="CO198" s="247" t="str">
        <f t="shared" si="130"/>
        <v/>
      </c>
      <c r="CP198" s="243" t="str">
        <f t="shared" si="131"/>
        <v>27.01.2025</v>
      </c>
      <c r="CQ198" s="247">
        <f t="shared" si="141"/>
        <v>45684</v>
      </c>
      <c r="CR198" s="247" t="e">
        <f>IF(TRIM(MID(SUBSTITUTE($CP198," ",REPT(" ",99)),COLUMN(#REF!)*99-98,99))="","",DATEVALUE(TRIM(MID(SUBSTITUTE($CP198," ",REPT(" ",99)),COLUMN(#REF!)*99-98,99))))</f>
        <v>#REF!</v>
      </c>
      <c r="CS198" s="247" t="str">
        <f t="shared" si="132"/>
        <v/>
      </c>
      <c r="CT198" s="247" t="str">
        <f t="shared" si="133"/>
        <v/>
      </c>
      <c r="CU198" s="247" t="str">
        <f t="shared" si="134"/>
        <v/>
      </c>
      <c r="CV198" s="247" t="str">
        <f t="shared" si="135"/>
        <v/>
      </c>
      <c r="CW198" s="247" t="str">
        <f t="shared" si="136"/>
        <v/>
      </c>
      <c r="CX198" s="247" t="str">
        <f t="shared" si="137"/>
        <v/>
      </c>
      <c r="CY198" s="247" t="str">
        <f t="shared" si="138"/>
        <v/>
      </c>
      <c r="CZ198" s="247" t="str">
        <f t="shared" si="139"/>
        <v/>
      </c>
    </row>
    <row r="199" spans="1:104" s="6" customFormat="1" ht="195" x14ac:dyDescent="0.25">
      <c r="A199" s="27">
        <v>198</v>
      </c>
      <c r="B199" s="49" t="s">
        <v>1562</v>
      </c>
      <c r="C199" s="49" t="s">
        <v>125</v>
      </c>
      <c r="D199" s="50">
        <v>200980300</v>
      </c>
      <c r="E199" s="29" t="s">
        <v>1625</v>
      </c>
      <c r="F199" s="30">
        <v>41834</v>
      </c>
      <c r="G199" s="49" t="s">
        <v>1626</v>
      </c>
      <c r="H199" s="27" t="s">
        <v>1565</v>
      </c>
      <c r="I199" s="27">
        <v>53223</v>
      </c>
      <c r="J199" s="30">
        <v>41834</v>
      </c>
      <c r="K199" s="76">
        <v>48091</v>
      </c>
      <c r="L199" s="49" t="s">
        <v>1566</v>
      </c>
      <c r="M199" s="27" t="s">
        <v>1567</v>
      </c>
      <c r="N199" s="27" t="s">
        <v>142</v>
      </c>
      <c r="O199" s="27">
        <v>1500</v>
      </c>
      <c r="P199" s="27">
        <v>60</v>
      </c>
      <c r="Q199" s="30">
        <v>44008</v>
      </c>
      <c r="R199" s="278" t="s">
        <v>2253</v>
      </c>
      <c r="S199" s="30" t="s">
        <v>2254</v>
      </c>
      <c r="T199" s="27"/>
      <c r="U199" s="27"/>
      <c r="V199" s="27"/>
      <c r="W199" s="27"/>
      <c r="X199" s="75">
        <v>3.1070000000000002</v>
      </c>
      <c r="Y199" s="75">
        <v>10.89</v>
      </c>
      <c r="Z199" s="75">
        <v>1500</v>
      </c>
      <c r="AA199" s="27"/>
      <c r="AB199" s="27">
        <v>35</v>
      </c>
      <c r="AC199" s="27">
        <v>25</v>
      </c>
      <c r="AD199" s="27">
        <v>125</v>
      </c>
      <c r="AE199" s="75"/>
      <c r="AF199" s="27"/>
      <c r="AG199" s="27"/>
      <c r="AH199" s="27"/>
      <c r="AI199" s="27"/>
      <c r="AJ199" s="27">
        <v>0.3</v>
      </c>
      <c r="AK199" s="27"/>
      <c r="AL199" s="30" t="s">
        <v>1627</v>
      </c>
      <c r="AM199" s="30" t="s">
        <v>1628</v>
      </c>
      <c r="AN199" s="27" t="s">
        <v>1045</v>
      </c>
      <c r="AO199" s="27" t="s">
        <v>89</v>
      </c>
      <c r="AP199" s="27" t="s">
        <v>90</v>
      </c>
      <c r="AQ199" s="27" t="s">
        <v>145</v>
      </c>
      <c r="AT199" s="27" t="str">
        <f t="shared" ca="1" si="120"/>
        <v>Действащо</v>
      </c>
      <c r="AU199" s="27" t="str">
        <f t="shared" si="121"/>
        <v>Действащо</v>
      </c>
      <c r="CE199" s="27" t="str">
        <f t="shared" si="122"/>
        <v>26.06.2020</v>
      </c>
      <c r="CF199" s="30">
        <f t="shared" si="140"/>
        <v>44008</v>
      </c>
      <c r="CG199" s="30" t="e">
        <f>IF(TRIM(MID(SUBSTITUTE($CE199," ",REPT(" ",99)),COLUMN(#REF!)*99-98,99))="","",DATEVALUE(TRIM(MID(SUBSTITUTE($CE199," ",REPT(" ",99)),COLUMN(#REF!)*99-98,99))))</f>
        <v>#REF!</v>
      </c>
      <c r="CH199" s="30" t="str">
        <f t="shared" si="123"/>
        <v/>
      </c>
      <c r="CI199" s="30" t="str">
        <f t="shared" si="124"/>
        <v/>
      </c>
      <c r="CJ199" s="30" t="str">
        <f t="shared" si="125"/>
        <v/>
      </c>
      <c r="CK199" s="30" t="str">
        <f t="shared" si="126"/>
        <v/>
      </c>
      <c r="CL199" s="30" t="str">
        <f t="shared" si="127"/>
        <v/>
      </c>
      <c r="CM199" s="30" t="str">
        <f t="shared" si="128"/>
        <v/>
      </c>
      <c r="CN199" s="30" t="str">
        <f t="shared" si="129"/>
        <v/>
      </c>
      <c r="CO199" s="30" t="str">
        <f t="shared" si="130"/>
        <v/>
      </c>
      <c r="CP199" s="27" t="str">
        <f t="shared" si="131"/>
        <v>26.6.2020 30.7.2026</v>
      </c>
      <c r="CQ199" s="30">
        <f t="shared" si="141"/>
        <v>44008</v>
      </c>
      <c r="CR199" s="30" t="e">
        <f>IF(TRIM(MID(SUBSTITUTE($CP199," ",REPT(" ",99)),COLUMN(#REF!)*99-98,99))="","",DATEVALUE(TRIM(MID(SUBSTITUTE($CP199," ",REPT(" ",99)),COLUMN(#REF!)*99-98,99))))</f>
        <v>#REF!</v>
      </c>
      <c r="CS199" s="30">
        <f t="shared" si="132"/>
        <v>46233</v>
      </c>
      <c r="CT199" s="30" t="str">
        <f t="shared" si="133"/>
        <v/>
      </c>
      <c r="CU199" s="30" t="str">
        <f t="shared" si="134"/>
        <v/>
      </c>
      <c r="CV199" s="30" t="str">
        <f t="shared" si="135"/>
        <v/>
      </c>
      <c r="CW199" s="30" t="str">
        <f t="shared" si="136"/>
        <v/>
      </c>
      <c r="CX199" s="30" t="str">
        <f t="shared" si="137"/>
        <v/>
      </c>
      <c r="CY199" s="30" t="str">
        <f t="shared" si="138"/>
        <v/>
      </c>
      <c r="CZ199" s="30" t="str">
        <f t="shared" si="139"/>
        <v/>
      </c>
    </row>
    <row r="200" spans="1:104" s="8" customFormat="1" ht="30" x14ac:dyDescent="0.25">
      <c r="A200" s="27">
        <v>199</v>
      </c>
      <c r="B200" s="36" t="s">
        <v>1629</v>
      </c>
      <c r="C200" s="36" t="s">
        <v>147</v>
      </c>
      <c r="D200" s="37" t="s">
        <v>1630</v>
      </c>
      <c r="E200" s="38" t="s">
        <v>1631</v>
      </c>
      <c r="F200" s="39">
        <v>41865</v>
      </c>
      <c r="G200" s="36" t="s">
        <v>1632</v>
      </c>
      <c r="H200" s="36" t="s">
        <v>1633</v>
      </c>
      <c r="I200" s="36">
        <v>10176</v>
      </c>
      <c r="J200" s="39">
        <v>41892</v>
      </c>
      <c r="K200" s="39">
        <v>43718</v>
      </c>
      <c r="L200" s="36" t="s">
        <v>1634</v>
      </c>
      <c r="M200" s="36" t="s">
        <v>210</v>
      </c>
      <c r="N200" s="36" t="s">
        <v>130</v>
      </c>
      <c r="O200" s="36">
        <v>3000</v>
      </c>
      <c r="P200" s="36"/>
      <c r="Q200" s="36"/>
      <c r="R200" s="83"/>
      <c r="S200" s="36"/>
      <c r="T200" s="36"/>
      <c r="U200" s="39"/>
      <c r="V200" s="36"/>
      <c r="W200" s="36"/>
      <c r="X200" s="93">
        <v>0.25</v>
      </c>
      <c r="Y200" s="93">
        <v>3.5</v>
      </c>
      <c r="Z200" s="93">
        <v>3000</v>
      </c>
      <c r="AA200" s="36" t="s">
        <v>85</v>
      </c>
      <c r="AB200" s="36">
        <v>35</v>
      </c>
      <c r="AC200" s="36">
        <v>25</v>
      </c>
      <c r="AD200" s="36">
        <v>125</v>
      </c>
      <c r="AE200" s="93"/>
      <c r="AF200" s="36"/>
      <c r="AG200" s="36"/>
      <c r="AH200" s="36"/>
      <c r="AI200" s="36"/>
      <c r="AJ200" s="36">
        <v>5</v>
      </c>
      <c r="AK200" s="36"/>
      <c r="AL200" s="39" t="s">
        <v>1635</v>
      </c>
      <c r="AM200" s="39" t="s">
        <v>1636</v>
      </c>
      <c r="AN200" s="36" t="s">
        <v>1045</v>
      </c>
      <c r="AO200" s="36"/>
      <c r="AP200" s="36"/>
      <c r="AQ200" s="36"/>
      <c r="AT200" s="36" t="s">
        <v>822</v>
      </c>
      <c r="AU200" s="36" t="str">
        <f t="shared" si="121"/>
        <v>Действащо</v>
      </c>
      <c r="CE200" s="36" t="str">
        <f t="shared" si="122"/>
        <v/>
      </c>
      <c r="CF200" s="39" t="str">
        <f t="shared" si="140"/>
        <v/>
      </c>
      <c r="CG200" s="39" t="e">
        <f>IF(TRIM(MID(SUBSTITUTE($CE200," ",REPT(" ",99)),COLUMN(#REF!)*99-98,99))="","",DATEVALUE(TRIM(MID(SUBSTITUTE($CE200," ",REPT(" ",99)),COLUMN(#REF!)*99-98,99))))</f>
        <v>#REF!</v>
      </c>
      <c r="CH200" s="39" t="str">
        <f t="shared" si="123"/>
        <v/>
      </c>
      <c r="CI200" s="39" t="str">
        <f t="shared" si="124"/>
        <v/>
      </c>
      <c r="CJ200" s="39" t="str">
        <f t="shared" si="125"/>
        <v/>
      </c>
      <c r="CK200" s="39" t="str">
        <f t="shared" si="126"/>
        <v/>
      </c>
      <c r="CL200" s="39" t="str">
        <f t="shared" si="127"/>
        <v/>
      </c>
      <c r="CM200" s="39" t="str">
        <f t="shared" si="128"/>
        <v/>
      </c>
      <c r="CN200" s="39" t="str">
        <f t="shared" si="129"/>
        <v/>
      </c>
      <c r="CO200" s="39" t="str">
        <f t="shared" si="130"/>
        <v/>
      </c>
      <c r="CP200" s="36" t="str">
        <f t="shared" si="131"/>
        <v/>
      </c>
      <c r="CQ200" s="39" t="str">
        <f t="shared" si="141"/>
        <v/>
      </c>
      <c r="CR200" s="39" t="e">
        <f>IF(TRIM(MID(SUBSTITUTE($CP200," ",REPT(" ",99)),COLUMN(#REF!)*99-98,99))="","",DATEVALUE(TRIM(MID(SUBSTITUTE($CP200," ",REPT(" ",99)),COLUMN(#REF!)*99-98,99))))</f>
        <v>#REF!</v>
      </c>
      <c r="CS200" s="39" t="str">
        <f t="shared" si="132"/>
        <v/>
      </c>
      <c r="CT200" s="39" t="str">
        <f t="shared" si="133"/>
        <v/>
      </c>
      <c r="CU200" s="39" t="str">
        <f t="shared" si="134"/>
        <v/>
      </c>
      <c r="CV200" s="39" t="str">
        <f t="shared" si="135"/>
        <v/>
      </c>
      <c r="CW200" s="39" t="str">
        <f t="shared" si="136"/>
        <v/>
      </c>
      <c r="CX200" s="39" t="str">
        <f t="shared" si="137"/>
        <v/>
      </c>
      <c r="CY200" s="39" t="str">
        <f t="shared" si="138"/>
        <v/>
      </c>
      <c r="CZ200" s="39" t="str">
        <f t="shared" si="139"/>
        <v/>
      </c>
    </row>
    <row r="201" spans="1:104" s="6" customFormat="1" ht="195" x14ac:dyDescent="0.25">
      <c r="A201" s="27">
        <v>200</v>
      </c>
      <c r="B201" s="27" t="s">
        <v>2294</v>
      </c>
      <c r="C201" s="27" t="s">
        <v>225</v>
      </c>
      <c r="D201" s="28" t="s">
        <v>1333</v>
      </c>
      <c r="E201" s="29" t="s">
        <v>1637</v>
      </c>
      <c r="F201" s="30">
        <v>41883</v>
      </c>
      <c r="G201" s="49" t="s">
        <v>1638</v>
      </c>
      <c r="H201" s="27" t="s">
        <v>225</v>
      </c>
      <c r="I201" s="27">
        <v>53045</v>
      </c>
      <c r="J201" s="30">
        <v>41883</v>
      </c>
      <c r="K201" s="30">
        <v>46873</v>
      </c>
      <c r="L201" s="27" t="s">
        <v>1639</v>
      </c>
      <c r="M201" s="27" t="s">
        <v>319</v>
      </c>
      <c r="N201" s="27" t="s">
        <v>82</v>
      </c>
      <c r="O201" s="27">
        <v>1750000</v>
      </c>
      <c r="P201" s="27" t="s">
        <v>1640</v>
      </c>
      <c r="Q201" s="30" t="s">
        <v>1641</v>
      </c>
      <c r="R201" s="1" t="s">
        <v>2213</v>
      </c>
      <c r="S201" s="30" t="s">
        <v>2214</v>
      </c>
      <c r="T201" s="27"/>
      <c r="U201" s="27"/>
      <c r="V201" s="30"/>
      <c r="W201" s="30"/>
      <c r="X201" s="75">
        <v>900</v>
      </c>
      <c r="Y201" s="75">
        <v>10000</v>
      </c>
      <c r="Z201" s="75">
        <v>1750000</v>
      </c>
      <c r="AA201" s="28" t="s">
        <v>85</v>
      </c>
      <c r="AB201" s="27">
        <v>35</v>
      </c>
      <c r="AC201" s="27">
        <v>25</v>
      </c>
      <c r="AD201" s="27">
        <v>125</v>
      </c>
      <c r="AE201" s="75">
        <v>15</v>
      </c>
      <c r="AF201" s="27"/>
      <c r="AG201" s="27"/>
      <c r="AH201" s="27"/>
      <c r="AI201" s="27">
        <v>2</v>
      </c>
      <c r="AJ201" s="27">
        <v>0.3</v>
      </c>
      <c r="AK201" s="27" t="s">
        <v>1087</v>
      </c>
      <c r="AL201" s="30" t="s">
        <v>1642</v>
      </c>
      <c r="AM201" s="30" t="s">
        <v>1643</v>
      </c>
      <c r="AN201" s="27" t="s">
        <v>1045</v>
      </c>
      <c r="AO201" s="27" t="s">
        <v>89</v>
      </c>
      <c r="AP201" s="27" t="s">
        <v>90</v>
      </c>
      <c r="AQ201" s="27" t="s">
        <v>91</v>
      </c>
      <c r="AT201" s="27" t="str">
        <f t="shared" ca="1" si="120"/>
        <v>Действащо</v>
      </c>
      <c r="AU201" s="27" t="str">
        <f t="shared" si="121"/>
        <v>Действащо</v>
      </c>
      <c r="CE201" s="27" t="str">
        <f t="shared" si="122"/>
        <v>21.7.2017 06.04.2020</v>
      </c>
      <c r="CF201" s="30">
        <f t="shared" si="140"/>
        <v>42937</v>
      </c>
      <c r="CG201" s="30" t="e">
        <f>IF(TRIM(MID(SUBSTITUTE($CE201," ",REPT(" ",99)),COLUMN(#REF!)*99-98,99))="","",DATEVALUE(TRIM(MID(SUBSTITUTE($CE201," ",REPT(" ",99)),COLUMN(#REF!)*99-98,99))))</f>
        <v>#REF!</v>
      </c>
      <c r="CH201" s="30">
        <f t="shared" si="123"/>
        <v>43927</v>
      </c>
      <c r="CI201" s="30" t="str">
        <f t="shared" si="124"/>
        <v/>
      </c>
      <c r="CJ201" s="30" t="str">
        <f t="shared" si="125"/>
        <v/>
      </c>
      <c r="CK201" s="30" t="str">
        <f t="shared" si="126"/>
        <v/>
      </c>
      <c r="CL201" s="30" t="str">
        <f t="shared" si="127"/>
        <v/>
      </c>
      <c r="CM201" s="30" t="str">
        <f t="shared" si="128"/>
        <v/>
      </c>
      <c r="CN201" s="30" t="str">
        <f t="shared" si="129"/>
        <v/>
      </c>
      <c r="CO201" s="30" t="str">
        <f t="shared" si="130"/>
        <v/>
      </c>
      <c r="CP201" s="27" t="str">
        <f t="shared" si="131"/>
        <v>6.4.2020 6.6.2025</v>
      </c>
      <c r="CQ201" s="30">
        <f t="shared" si="141"/>
        <v>43927</v>
      </c>
      <c r="CR201" s="30" t="e">
        <f>IF(TRIM(MID(SUBSTITUTE($CP201," ",REPT(" ",99)),COLUMN(#REF!)*99-98,99))="","",DATEVALUE(TRIM(MID(SUBSTITUTE($CP201," ",REPT(" ",99)),COLUMN(#REF!)*99-98,99))))</f>
        <v>#REF!</v>
      </c>
      <c r="CS201" s="30">
        <f t="shared" si="132"/>
        <v>45814</v>
      </c>
      <c r="CT201" s="30" t="str">
        <f t="shared" si="133"/>
        <v/>
      </c>
      <c r="CU201" s="30" t="str">
        <f t="shared" si="134"/>
        <v/>
      </c>
      <c r="CV201" s="30" t="str">
        <f t="shared" si="135"/>
        <v/>
      </c>
      <c r="CW201" s="30" t="str">
        <f t="shared" si="136"/>
        <v/>
      </c>
      <c r="CX201" s="30" t="str">
        <f t="shared" si="137"/>
        <v/>
      </c>
      <c r="CY201" s="30" t="str">
        <f t="shared" si="138"/>
        <v/>
      </c>
      <c r="CZ201" s="30" t="str">
        <f t="shared" si="139"/>
        <v/>
      </c>
    </row>
    <row r="202" spans="1:104" s="208" customFormat="1" ht="30" x14ac:dyDescent="0.25">
      <c r="A202" s="201">
        <v>201</v>
      </c>
      <c r="B202" s="209" t="s">
        <v>1644</v>
      </c>
      <c r="C202" s="209" t="s">
        <v>76</v>
      </c>
      <c r="D202" s="210">
        <v>202848144</v>
      </c>
      <c r="E202" s="203" t="s">
        <v>1645</v>
      </c>
      <c r="F202" s="204">
        <v>41886</v>
      </c>
      <c r="G202" s="209" t="s">
        <v>1646</v>
      </c>
      <c r="H202" s="209" t="s">
        <v>76</v>
      </c>
      <c r="I202" s="210" t="s">
        <v>1647</v>
      </c>
      <c r="J202" s="204">
        <v>41886</v>
      </c>
      <c r="K202" s="204">
        <v>45540</v>
      </c>
      <c r="L202" s="201" t="s">
        <v>117</v>
      </c>
      <c r="M202" s="201" t="s">
        <v>1648</v>
      </c>
      <c r="N202" s="201" t="s">
        <v>82</v>
      </c>
      <c r="O202" s="201">
        <v>14000</v>
      </c>
      <c r="P202" s="201"/>
      <c r="Q202" s="201"/>
      <c r="R202" s="205"/>
      <c r="S202" s="201"/>
      <c r="T202" s="201"/>
      <c r="U202" s="201"/>
      <c r="V202" s="201"/>
      <c r="W202" s="201"/>
      <c r="X202" s="206">
        <v>4.45</v>
      </c>
      <c r="Y202" s="206">
        <v>56</v>
      </c>
      <c r="Z202" s="206">
        <v>14000</v>
      </c>
      <c r="AA202" s="202" t="s">
        <v>85</v>
      </c>
      <c r="AB202" s="201">
        <v>50</v>
      </c>
      <c r="AC202" s="201">
        <v>50</v>
      </c>
      <c r="AD202" s="201">
        <v>250</v>
      </c>
      <c r="AE202" s="206"/>
      <c r="AF202" s="201"/>
      <c r="AG202" s="201"/>
      <c r="AH202" s="201">
        <v>10</v>
      </c>
      <c r="AI202" s="201">
        <v>5</v>
      </c>
      <c r="AJ202" s="201"/>
      <c r="AK202" s="201" t="s">
        <v>1144</v>
      </c>
      <c r="AL202" s="204" t="s">
        <v>1649</v>
      </c>
      <c r="AM202" s="204" t="s">
        <v>1650</v>
      </c>
      <c r="AN202" s="201" t="s">
        <v>1045</v>
      </c>
      <c r="AO202" s="201"/>
      <c r="AP202" s="201"/>
      <c r="AQ202" s="201"/>
      <c r="AT202" s="201" t="str">
        <f t="shared" ca="1" si="120"/>
        <v>Изтекло</v>
      </c>
      <c r="AU202" s="201" t="str">
        <f t="shared" si="121"/>
        <v>Действащо</v>
      </c>
      <c r="CE202" s="201" t="str">
        <f t="shared" si="122"/>
        <v/>
      </c>
      <c r="CF202" s="204" t="str">
        <f t="shared" si="140"/>
        <v/>
      </c>
      <c r="CG202" s="204" t="e">
        <f>IF(TRIM(MID(SUBSTITUTE($CE202," ",REPT(" ",99)),COLUMN(#REF!)*99-98,99))="","",DATEVALUE(TRIM(MID(SUBSTITUTE($CE202," ",REPT(" ",99)),COLUMN(#REF!)*99-98,99))))</f>
        <v>#REF!</v>
      </c>
      <c r="CH202" s="204" t="str">
        <f t="shared" si="123"/>
        <v/>
      </c>
      <c r="CI202" s="204" t="str">
        <f t="shared" si="124"/>
        <v/>
      </c>
      <c r="CJ202" s="204" t="str">
        <f t="shared" si="125"/>
        <v/>
      </c>
      <c r="CK202" s="204" t="str">
        <f t="shared" si="126"/>
        <v/>
      </c>
      <c r="CL202" s="204" t="str">
        <f t="shared" si="127"/>
        <v/>
      </c>
      <c r="CM202" s="204" t="str">
        <f t="shared" si="128"/>
        <v/>
      </c>
      <c r="CN202" s="204" t="str">
        <f t="shared" si="129"/>
        <v/>
      </c>
      <c r="CO202" s="204" t="str">
        <f t="shared" si="130"/>
        <v/>
      </c>
      <c r="CP202" s="201" t="str">
        <f t="shared" si="131"/>
        <v/>
      </c>
      <c r="CQ202" s="204" t="str">
        <f t="shared" si="141"/>
        <v/>
      </c>
      <c r="CR202" s="204" t="e">
        <f>IF(TRIM(MID(SUBSTITUTE($CP202," ",REPT(" ",99)),COLUMN(#REF!)*99-98,99))="","",DATEVALUE(TRIM(MID(SUBSTITUTE($CP202," ",REPT(" ",99)),COLUMN(#REF!)*99-98,99))))</f>
        <v>#REF!</v>
      </c>
      <c r="CS202" s="204" t="str">
        <f t="shared" si="132"/>
        <v/>
      </c>
      <c r="CT202" s="204" t="str">
        <f t="shared" si="133"/>
        <v/>
      </c>
      <c r="CU202" s="204" t="str">
        <f t="shared" si="134"/>
        <v/>
      </c>
      <c r="CV202" s="204" t="str">
        <f t="shared" si="135"/>
        <v/>
      </c>
      <c r="CW202" s="204" t="str">
        <f t="shared" si="136"/>
        <v/>
      </c>
      <c r="CX202" s="204" t="str">
        <f t="shared" si="137"/>
        <v/>
      </c>
      <c r="CY202" s="204" t="str">
        <f t="shared" si="138"/>
        <v/>
      </c>
      <c r="CZ202" s="204" t="str">
        <f t="shared" si="139"/>
        <v/>
      </c>
    </row>
    <row r="203" spans="1:104" s="6" customFormat="1" ht="195" x14ac:dyDescent="0.25">
      <c r="A203" s="27">
        <v>202</v>
      </c>
      <c r="B203" s="49" t="s">
        <v>2306</v>
      </c>
      <c r="C203" s="49" t="s">
        <v>114</v>
      </c>
      <c r="D203" s="28" t="s">
        <v>1651</v>
      </c>
      <c r="E203" s="29" t="s">
        <v>1652</v>
      </c>
      <c r="F203" s="30">
        <v>41899</v>
      </c>
      <c r="G203" s="49" t="s">
        <v>1653</v>
      </c>
      <c r="H203" s="27" t="s">
        <v>114</v>
      </c>
      <c r="I203" s="50">
        <v>56764</v>
      </c>
      <c r="J203" s="30">
        <v>41899</v>
      </c>
      <c r="K203" s="76">
        <v>46433</v>
      </c>
      <c r="L203" s="27" t="s">
        <v>430</v>
      </c>
      <c r="M203" s="27" t="s">
        <v>1383</v>
      </c>
      <c r="N203" s="27" t="s">
        <v>82</v>
      </c>
      <c r="O203" s="27">
        <v>1651625</v>
      </c>
      <c r="P203" s="27" t="s">
        <v>1654</v>
      </c>
      <c r="Q203" s="30" t="s">
        <v>1655</v>
      </c>
      <c r="R203" s="1">
        <v>30</v>
      </c>
      <c r="S203" s="30">
        <v>44243</v>
      </c>
      <c r="T203" s="27"/>
      <c r="U203" s="27"/>
      <c r="V203" s="27"/>
      <c r="W203" s="27"/>
      <c r="X203" s="75">
        <v>328</v>
      </c>
      <c r="Y203" s="75">
        <v>4525</v>
      </c>
      <c r="Z203" s="75">
        <v>1651625</v>
      </c>
      <c r="AA203" s="28" t="s">
        <v>85</v>
      </c>
      <c r="AB203" s="27">
        <v>35</v>
      </c>
      <c r="AC203" s="27">
        <v>25</v>
      </c>
      <c r="AD203" s="27">
        <v>125</v>
      </c>
      <c r="AE203" s="75"/>
      <c r="AF203" s="27"/>
      <c r="AG203" s="27"/>
      <c r="AH203" s="27">
        <v>15</v>
      </c>
      <c r="AI203" s="27">
        <v>2</v>
      </c>
      <c r="AJ203" s="27">
        <v>0.3</v>
      </c>
      <c r="AK203" s="146" t="s">
        <v>1656</v>
      </c>
      <c r="AL203" s="76" t="s">
        <v>1657</v>
      </c>
      <c r="AM203" s="76" t="s">
        <v>1658</v>
      </c>
      <c r="AN203" s="27" t="s">
        <v>1045</v>
      </c>
      <c r="AO203" s="27" t="s">
        <v>89</v>
      </c>
      <c r="AP203" s="27" t="s">
        <v>90</v>
      </c>
      <c r="AQ203" s="27" t="s">
        <v>91</v>
      </c>
      <c r="AT203" s="27" t="str">
        <f t="shared" ca="1" si="120"/>
        <v>Действащо</v>
      </c>
      <c r="AU203" s="27" t="str">
        <f t="shared" si="121"/>
        <v>Действащо</v>
      </c>
      <c r="CE203" s="27" t="str">
        <f t="shared" si="122"/>
        <v>23.12.2015 27.06.2018 16.2.2021 12.4.2021</v>
      </c>
      <c r="CF203" s="30">
        <f t="shared" si="140"/>
        <v>42361</v>
      </c>
      <c r="CG203" s="30" t="e">
        <f>IF(TRIM(MID(SUBSTITUTE($CE203," ",REPT(" ",99)),COLUMN(#REF!)*99-98,99))="","",DATEVALUE(TRIM(MID(SUBSTITUTE($CE203," ",REPT(" ",99)),COLUMN(#REF!)*99-98,99))))</f>
        <v>#REF!</v>
      </c>
      <c r="CH203" s="30">
        <f t="shared" si="123"/>
        <v>43278</v>
      </c>
      <c r="CI203" s="30">
        <f t="shared" si="124"/>
        <v>44243</v>
      </c>
      <c r="CJ203" s="30">
        <f t="shared" si="125"/>
        <v>44298</v>
      </c>
      <c r="CK203" s="30" t="str">
        <f t="shared" si="126"/>
        <v/>
      </c>
      <c r="CL203" s="30" t="str">
        <f t="shared" si="127"/>
        <v/>
      </c>
      <c r="CM203" s="30" t="str">
        <f t="shared" si="128"/>
        <v/>
      </c>
      <c r="CN203" s="30" t="str">
        <f t="shared" si="129"/>
        <v/>
      </c>
      <c r="CO203" s="30" t="str">
        <f t="shared" si="130"/>
        <v/>
      </c>
      <c r="CP203" s="27" t="str">
        <f t="shared" si="131"/>
        <v>16.02.2021</v>
      </c>
      <c r="CQ203" s="30">
        <f t="shared" si="141"/>
        <v>44243</v>
      </c>
      <c r="CR203" s="30" t="e">
        <f>IF(TRIM(MID(SUBSTITUTE($CP203," ",REPT(" ",99)),COLUMN(#REF!)*99-98,99))="","",DATEVALUE(TRIM(MID(SUBSTITUTE($CP203," ",REPT(" ",99)),COLUMN(#REF!)*99-98,99))))</f>
        <v>#REF!</v>
      </c>
      <c r="CS203" s="30" t="str">
        <f t="shared" si="132"/>
        <v/>
      </c>
      <c r="CT203" s="30" t="str">
        <f t="shared" si="133"/>
        <v/>
      </c>
      <c r="CU203" s="30" t="str">
        <f t="shared" si="134"/>
        <v/>
      </c>
      <c r="CV203" s="30" t="str">
        <f t="shared" si="135"/>
        <v/>
      </c>
      <c r="CW203" s="30" t="str">
        <f t="shared" si="136"/>
        <v/>
      </c>
      <c r="CX203" s="30" t="str">
        <f t="shared" si="137"/>
        <v/>
      </c>
      <c r="CY203" s="30" t="str">
        <f t="shared" si="138"/>
        <v/>
      </c>
      <c r="CZ203" s="30" t="str">
        <f t="shared" si="139"/>
        <v/>
      </c>
    </row>
    <row r="204" spans="1:104" s="208" customFormat="1" ht="108.75" customHeight="1" x14ac:dyDescent="0.25">
      <c r="A204" s="201">
        <v>203</v>
      </c>
      <c r="B204" s="201" t="s">
        <v>2300</v>
      </c>
      <c r="C204" s="201" t="s">
        <v>76</v>
      </c>
      <c r="D204" s="202" t="s">
        <v>592</v>
      </c>
      <c r="E204" s="203" t="s">
        <v>1659</v>
      </c>
      <c r="F204" s="204">
        <v>41942</v>
      </c>
      <c r="G204" s="209" t="s">
        <v>1660</v>
      </c>
      <c r="H204" s="201" t="s">
        <v>76</v>
      </c>
      <c r="I204" s="201">
        <v>7079</v>
      </c>
      <c r="J204" s="204">
        <v>41962</v>
      </c>
      <c r="K204" s="204">
        <v>44165</v>
      </c>
      <c r="L204" s="201" t="s">
        <v>1661</v>
      </c>
      <c r="M204" s="201" t="s">
        <v>1662</v>
      </c>
      <c r="N204" s="201" t="s">
        <v>373</v>
      </c>
      <c r="O204" s="201">
        <v>97455</v>
      </c>
      <c r="P204" s="201"/>
      <c r="Q204" s="201"/>
      <c r="R204" s="205"/>
      <c r="S204" s="201"/>
      <c r="T204" s="201"/>
      <c r="U204" s="201"/>
      <c r="V204" s="201"/>
      <c r="W204" s="201"/>
      <c r="X204" s="206">
        <v>39</v>
      </c>
      <c r="Y204" s="206">
        <v>267</v>
      </c>
      <c r="Z204" s="206">
        <v>97455</v>
      </c>
      <c r="AA204" s="202" t="s">
        <v>85</v>
      </c>
      <c r="AB204" s="201">
        <v>35</v>
      </c>
      <c r="AC204" s="201">
        <v>15</v>
      </c>
      <c r="AD204" s="201">
        <v>70</v>
      </c>
      <c r="AE204" s="206"/>
      <c r="AF204" s="201"/>
      <c r="AG204" s="201"/>
      <c r="AH204" s="201">
        <v>17</v>
      </c>
      <c r="AI204" s="201"/>
      <c r="AJ204" s="201">
        <v>0.3</v>
      </c>
      <c r="AK204" s="201"/>
      <c r="AL204" s="201"/>
      <c r="AM204" s="201"/>
      <c r="AN204" s="201"/>
      <c r="AO204" s="201"/>
      <c r="AP204" s="201"/>
      <c r="AQ204" s="201"/>
      <c r="AT204" s="201" t="str">
        <f t="shared" ca="1" si="120"/>
        <v>Изтекло</v>
      </c>
      <c r="AU204" s="201" t="str">
        <f t="shared" si="121"/>
        <v>Действащо</v>
      </c>
      <c r="CE204" s="201" t="str">
        <f t="shared" si="122"/>
        <v/>
      </c>
      <c r="CF204" s="204" t="str">
        <f t="shared" si="140"/>
        <v/>
      </c>
      <c r="CG204" s="204" t="e">
        <f>IF(TRIM(MID(SUBSTITUTE($CE204," ",REPT(" ",99)),COLUMN(#REF!)*99-98,99))="","",DATEVALUE(TRIM(MID(SUBSTITUTE($CE204," ",REPT(" ",99)),COLUMN(#REF!)*99-98,99))))</f>
        <v>#REF!</v>
      </c>
      <c r="CH204" s="204" t="str">
        <f t="shared" si="123"/>
        <v/>
      </c>
      <c r="CI204" s="204" t="str">
        <f t="shared" si="124"/>
        <v/>
      </c>
      <c r="CJ204" s="204" t="str">
        <f t="shared" si="125"/>
        <v/>
      </c>
      <c r="CK204" s="204" t="str">
        <f t="shared" si="126"/>
        <v/>
      </c>
      <c r="CL204" s="204" t="str">
        <f t="shared" si="127"/>
        <v/>
      </c>
      <c r="CM204" s="204" t="str">
        <f t="shared" si="128"/>
        <v/>
      </c>
      <c r="CN204" s="204" t="str">
        <f t="shared" si="129"/>
        <v/>
      </c>
      <c r="CO204" s="204" t="str">
        <f t="shared" si="130"/>
        <v/>
      </c>
      <c r="CP204" s="201" t="str">
        <f t="shared" si="131"/>
        <v/>
      </c>
      <c r="CQ204" s="204" t="str">
        <f t="shared" si="141"/>
        <v/>
      </c>
      <c r="CR204" s="204" t="e">
        <f>IF(TRIM(MID(SUBSTITUTE($CP204," ",REPT(" ",99)),COLUMN(#REF!)*99-98,99))="","",DATEVALUE(TRIM(MID(SUBSTITUTE($CP204," ",REPT(" ",99)),COLUMN(#REF!)*99-98,99))))</f>
        <v>#REF!</v>
      </c>
      <c r="CS204" s="204" t="str">
        <f t="shared" si="132"/>
        <v/>
      </c>
      <c r="CT204" s="204" t="str">
        <f t="shared" si="133"/>
        <v/>
      </c>
      <c r="CU204" s="204" t="str">
        <f t="shared" si="134"/>
        <v/>
      </c>
      <c r="CV204" s="204" t="str">
        <f t="shared" si="135"/>
        <v/>
      </c>
      <c r="CW204" s="204" t="str">
        <f t="shared" si="136"/>
        <v/>
      </c>
      <c r="CX204" s="204" t="str">
        <f t="shared" si="137"/>
        <v/>
      </c>
      <c r="CY204" s="204" t="str">
        <f t="shared" si="138"/>
        <v/>
      </c>
      <c r="CZ204" s="204" t="str">
        <f t="shared" si="139"/>
        <v/>
      </c>
    </row>
    <row r="205" spans="1:104" s="6" customFormat="1" ht="195" x14ac:dyDescent="0.25">
      <c r="A205" s="27">
        <v>204</v>
      </c>
      <c r="B205" s="27" t="s">
        <v>2307</v>
      </c>
      <c r="C205" s="49" t="s">
        <v>973</v>
      </c>
      <c r="D205" s="50" t="s">
        <v>1663</v>
      </c>
      <c r="E205" s="51" t="s">
        <v>1664</v>
      </c>
      <c r="F205" s="5">
        <v>41953</v>
      </c>
      <c r="G205" s="49" t="s">
        <v>1665</v>
      </c>
      <c r="H205" s="49" t="s">
        <v>1666</v>
      </c>
      <c r="I205" s="49">
        <v>10731</v>
      </c>
      <c r="J205" s="5">
        <v>41953</v>
      </c>
      <c r="K205" s="102">
        <v>46645</v>
      </c>
      <c r="L205" s="123" t="s">
        <v>546</v>
      </c>
      <c r="M205" s="27" t="s">
        <v>1667</v>
      </c>
      <c r="N205" s="27" t="s">
        <v>373</v>
      </c>
      <c r="O205" s="75">
        <v>47450</v>
      </c>
      <c r="P205" s="30" t="s">
        <v>1668</v>
      </c>
      <c r="Q205" s="30" t="s">
        <v>1669</v>
      </c>
      <c r="R205" s="140" t="s">
        <v>1670</v>
      </c>
      <c r="S205" s="141" t="s">
        <v>1671</v>
      </c>
      <c r="T205" s="30"/>
      <c r="U205" s="30"/>
      <c r="V205" s="27"/>
      <c r="W205" s="27"/>
      <c r="X205" s="120">
        <v>5.4</v>
      </c>
      <c r="Y205" s="75">
        <v>130</v>
      </c>
      <c r="Z205" s="120">
        <v>47450</v>
      </c>
      <c r="AA205" s="28" t="s">
        <v>85</v>
      </c>
      <c r="AB205" s="27">
        <v>35</v>
      </c>
      <c r="AC205" s="27">
        <v>15</v>
      </c>
      <c r="AD205" s="29" t="s">
        <v>1672</v>
      </c>
      <c r="AE205" s="75">
        <v>2</v>
      </c>
      <c r="AF205" s="27">
        <v>0.04</v>
      </c>
      <c r="AG205" s="27">
        <v>10</v>
      </c>
      <c r="AH205" s="27"/>
      <c r="AI205" s="27">
        <v>2</v>
      </c>
      <c r="AJ205" s="27">
        <v>0.3</v>
      </c>
      <c r="AK205" s="27" t="s">
        <v>1673</v>
      </c>
      <c r="AL205" s="30" t="s">
        <v>1674</v>
      </c>
      <c r="AM205" s="30" t="s">
        <v>1675</v>
      </c>
      <c r="AN205" s="27" t="s">
        <v>1045</v>
      </c>
      <c r="AO205" s="27" t="s">
        <v>89</v>
      </c>
      <c r="AP205" s="27" t="s">
        <v>90</v>
      </c>
      <c r="AQ205" s="27" t="s">
        <v>91</v>
      </c>
      <c r="AT205" s="27" t="str">
        <f t="shared" ca="1" si="120"/>
        <v>Действащо</v>
      </c>
      <c r="AU205" s="27" t="str">
        <f t="shared" si="121"/>
        <v>Действащо</v>
      </c>
      <c r="CE205" s="27" t="str">
        <f t="shared" si="122"/>
        <v>12.7.2017 31.01.2018</v>
      </c>
      <c r="CF205" s="30">
        <f t="shared" si="140"/>
        <v>42928</v>
      </c>
      <c r="CG205" s="30" t="e">
        <f>IF(TRIM(MID(SUBSTITUTE($CE205," ",REPT(" ",99)),COLUMN(#REF!)*99-98,99))="","",DATEVALUE(TRIM(MID(SUBSTITUTE($CE205," ",REPT(" ",99)),COLUMN(#REF!)*99-98,99))))</f>
        <v>#REF!</v>
      </c>
      <c r="CH205" s="30">
        <f t="shared" si="123"/>
        <v>43131</v>
      </c>
      <c r="CI205" s="30" t="str">
        <f t="shared" si="124"/>
        <v/>
      </c>
      <c r="CJ205" s="30" t="str">
        <f t="shared" si="125"/>
        <v/>
      </c>
      <c r="CK205" s="30" t="str">
        <f t="shared" si="126"/>
        <v/>
      </c>
      <c r="CL205" s="30" t="str">
        <f t="shared" si="127"/>
        <v/>
      </c>
      <c r="CM205" s="30" t="str">
        <f t="shared" si="128"/>
        <v/>
      </c>
      <c r="CN205" s="30" t="str">
        <f t="shared" si="129"/>
        <v/>
      </c>
      <c r="CO205" s="30" t="str">
        <f t="shared" si="130"/>
        <v/>
      </c>
      <c r="CP205" s="27" t="str">
        <f t="shared" si="131"/>
        <v>30.11.2017 13.9.2021</v>
      </c>
      <c r="CQ205" s="30">
        <f t="shared" si="141"/>
        <v>43069</v>
      </c>
      <c r="CR205" s="30" t="e">
        <f>IF(TRIM(MID(SUBSTITUTE($CP205," ",REPT(" ",99)),COLUMN(#REF!)*99-98,99))="","",DATEVALUE(TRIM(MID(SUBSTITUTE($CP205," ",REPT(" ",99)),COLUMN(#REF!)*99-98,99))))</f>
        <v>#REF!</v>
      </c>
      <c r="CS205" s="30">
        <f t="shared" si="132"/>
        <v>44452</v>
      </c>
      <c r="CT205" s="30" t="str">
        <f t="shared" si="133"/>
        <v/>
      </c>
      <c r="CU205" s="30" t="str">
        <f t="shared" si="134"/>
        <v/>
      </c>
      <c r="CV205" s="30" t="str">
        <f t="shared" si="135"/>
        <v/>
      </c>
      <c r="CW205" s="30" t="str">
        <f t="shared" si="136"/>
        <v/>
      </c>
      <c r="CX205" s="30" t="str">
        <f t="shared" si="137"/>
        <v/>
      </c>
      <c r="CY205" s="30" t="str">
        <f t="shared" si="138"/>
        <v/>
      </c>
      <c r="CZ205" s="30" t="str">
        <f t="shared" si="139"/>
        <v/>
      </c>
    </row>
    <row r="206" spans="1:104" s="208" customFormat="1" ht="75" x14ac:dyDescent="0.25">
      <c r="A206" s="201">
        <v>205</v>
      </c>
      <c r="B206" s="201" t="s">
        <v>1644</v>
      </c>
      <c r="C206" s="209" t="s">
        <v>76</v>
      </c>
      <c r="D206" s="210">
        <v>202848144</v>
      </c>
      <c r="E206" s="203" t="s">
        <v>1676</v>
      </c>
      <c r="F206" s="204">
        <v>41978</v>
      </c>
      <c r="G206" s="209" t="s">
        <v>1677</v>
      </c>
      <c r="H206" s="209" t="s">
        <v>76</v>
      </c>
      <c r="I206" s="210" t="s">
        <v>1647</v>
      </c>
      <c r="J206" s="204">
        <v>41978</v>
      </c>
      <c r="K206" s="204">
        <v>44195</v>
      </c>
      <c r="L206" s="201" t="s">
        <v>430</v>
      </c>
      <c r="M206" s="201" t="s">
        <v>1678</v>
      </c>
      <c r="N206" s="201" t="s">
        <v>82</v>
      </c>
      <c r="O206" s="201">
        <v>14000</v>
      </c>
      <c r="P206" s="201" t="s">
        <v>1679</v>
      </c>
      <c r="Q206" s="204">
        <v>43006</v>
      </c>
      <c r="R206" s="205">
        <v>96</v>
      </c>
      <c r="S206" s="204">
        <v>43005</v>
      </c>
      <c r="T206" s="201"/>
      <c r="U206" s="201"/>
      <c r="V206" s="201"/>
      <c r="W206" s="201"/>
      <c r="X206" s="206">
        <v>4.45</v>
      </c>
      <c r="Y206" s="206">
        <v>56</v>
      </c>
      <c r="Z206" s="206">
        <v>14000</v>
      </c>
      <c r="AA206" s="202" t="s">
        <v>85</v>
      </c>
      <c r="AB206" s="201">
        <v>50</v>
      </c>
      <c r="AC206" s="201">
        <v>50</v>
      </c>
      <c r="AD206" s="201">
        <v>250</v>
      </c>
      <c r="AE206" s="206"/>
      <c r="AF206" s="201"/>
      <c r="AG206" s="201"/>
      <c r="AH206" s="201">
        <v>10</v>
      </c>
      <c r="AI206" s="201">
        <v>5</v>
      </c>
      <c r="AJ206" s="201"/>
      <c r="AK206" s="201" t="s">
        <v>1144</v>
      </c>
      <c r="AL206" s="204" t="s">
        <v>1649</v>
      </c>
      <c r="AM206" s="204" t="s">
        <v>1650</v>
      </c>
      <c r="AN206" s="201" t="s">
        <v>1045</v>
      </c>
      <c r="AO206" s="201"/>
      <c r="AP206" s="201"/>
      <c r="AQ206" s="201"/>
      <c r="AT206" s="201" t="str">
        <f t="shared" ca="1" si="120"/>
        <v>Изтекло</v>
      </c>
      <c r="AU206" s="201" t="str">
        <f t="shared" si="121"/>
        <v>Действащо</v>
      </c>
      <c r="CE206" s="201" t="str">
        <f t="shared" si="122"/>
        <v>28.09.2017</v>
      </c>
      <c r="CF206" s="204">
        <f t="shared" si="140"/>
        <v>43006</v>
      </c>
      <c r="CG206" s="204" t="e">
        <f>IF(TRIM(MID(SUBSTITUTE($CE206," ",REPT(" ",99)),COLUMN(#REF!)*99-98,99))="","",DATEVALUE(TRIM(MID(SUBSTITUTE($CE206," ",REPT(" ",99)),COLUMN(#REF!)*99-98,99))))</f>
        <v>#REF!</v>
      </c>
      <c r="CH206" s="204" t="str">
        <f t="shared" si="123"/>
        <v/>
      </c>
      <c r="CI206" s="204" t="str">
        <f t="shared" si="124"/>
        <v/>
      </c>
      <c r="CJ206" s="204" t="str">
        <f t="shared" si="125"/>
        <v/>
      </c>
      <c r="CK206" s="204" t="str">
        <f t="shared" si="126"/>
        <v/>
      </c>
      <c r="CL206" s="204" t="str">
        <f t="shared" si="127"/>
        <v/>
      </c>
      <c r="CM206" s="204" t="str">
        <f t="shared" si="128"/>
        <v/>
      </c>
      <c r="CN206" s="204" t="str">
        <f t="shared" si="129"/>
        <v/>
      </c>
      <c r="CO206" s="204" t="str">
        <f t="shared" si="130"/>
        <v/>
      </c>
      <c r="CP206" s="201" t="str">
        <f t="shared" si="131"/>
        <v>27.09.2017</v>
      </c>
      <c r="CQ206" s="204">
        <f t="shared" si="141"/>
        <v>43005</v>
      </c>
      <c r="CR206" s="204" t="e">
        <f>IF(TRIM(MID(SUBSTITUTE($CP206," ",REPT(" ",99)),COLUMN(#REF!)*99-98,99))="","",DATEVALUE(TRIM(MID(SUBSTITUTE($CP206," ",REPT(" ",99)),COLUMN(#REF!)*99-98,99))))</f>
        <v>#REF!</v>
      </c>
      <c r="CS206" s="204" t="str">
        <f t="shared" si="132"/>
        <v/>
      </c>
      <c r="CT206" s="204" t="str">
        <f t="shared" si="133"/>
        <v/>
      </c>
      <c r="CU206" s="204" t="str">
        <f t="shared" si="134"/>
        <v/>
      </c>
      <c r="CV206" s="204" t="str">
        <f t="shared" si="135"/>
        <v/>
      </c>
      <c r="CW206" s="204" t="str">
        <f t="shared" si="136"/>
        <v/>
      </c>
      <c r="CX206" s="204" t="str">
        <f t="shared" si="137"/>
        <v/>
      </c>
      <c r="CY206" s="204" t="str">
        <f t="shared" si="138"/>
        <v/>
      </c>
      <c r="CZ206" s="204" t="str">
        <f t="shared" si="139"/>
        <v/>
      </c>
    </row>
    <row r="207" spans="1:104" s="208" customFormat="1" ht="45" x14ac:dyDescent="0.25">
      <c r="A207" s="201">
        <v>206</v>
      </c>
      <c r="B207" s="201" t="s">
        <v>1680</v>
      </c>
      <c r="C207" s="201" t="s">
        <v>1681</v>
      </c>
      <c r="D207" s="202" t="s">
        <v>1682</v>
      </c>
      <c r="E207" s="203" t="s">
        <v>1683</v>
      </c>
      <c r="F207" s="204">
        <v>41983</v>
      </c>
      <c r="G207" s="209" t="s">
        <v>1684</v>
      </c>
      <c r="H207" s="201" t="s">
        <v>1681</v>
      </c>
      <c r="I207" s="201">
        <v>54273</v>
      </c>
      <c r="J207" s="204">
        <v>41983</v>
      </c>
      <c r="K207" s="204">
        <v>44195</v>
      </c>
      <c r="L207" s="201" t="s">
        <v>1272</v>
      </c>
      <c r="M207" s="215" t="s">
        <v>1685</v>
      </c>
      <c r="N207" s="201" t="s">
        <v>142</v>
      </c>
      <c r="O207" s="201">
        <v>1800</v>
      </c>
      <c r="P207" s="201"/>
      <c r="Q207" s="201"/>
      <c r="R207" s="205">
        <v>112</v>
      </c>
      <c r="S207" s="204">
        <v>43021</v>
      </c>
      <c r="T207" s="201"/>
      <c r="U207" s="201"/>
      <c r="V207" s="201"/>
      <c r="W207" s="201"/>
      <c r="X207" s="206">
        <v>1</v>
      </c>
      <c r="Y207" s="206">
        <v>7</v>
      </c>
      <c r="Z207" s="206">
        <v>1800</v>
      </c>
      <c r="AA207" s="202" t="s">
        <v>85</v>
      </c>
      <c r="AB207" s="201">
        <v>50</v>
      </c>
      <c r="AC207" s="201">
        <v>25</v>
      </c>
      <c r="AD207" s="201">
        <v>125</v>
      </c>
      <c r="AE207" s="206"/>
      <c r="AF207" s="201"/>
      <c r="AG207" s="201"/>
      <c r="AH207" s="201">
        <v>10</v>
      </c>
      <c r="AI207" s="201">
        <v>2</v>
      </c>
      <c r="AJ207" s="201"/>
      <c r="AK207" s="201" t="s">
        <v>110</v>
      </c>
      <c r="AL207" s="204" t="s">
        <v>1686</v>
      </c>
      <c r="AM207" s="204" t="s">
        <v>1687</v>
      </c>
      <c r="AN207" s="201" t="s">
        <v>1045</v>
      </c>
      <c r="AO207" s="201"/>
      <c r="AP207" s="201"/>
      <c r="AQ207" s="201"/>
      <c r="AT207" s="201" t="str">
        <f t="shared" ca="1" si="120"/>
        <v>Изтекло</v>
      </c>
      <c r="AU207" s="201" t="str">
        <f t="shared" si="121"/>
        <v>Действащо</v>
      </c>
      <c r="CE207" s="201" t="str">
        <f t="shared" si="122"/>
        <v/>
      </c>
      <c r="CF207" s="204" t="str">
        <f t="shared" si="140"/>
        <v/>
      </c>
      <c r="CG207" s="204" t="e">
        <f>IF(TRIM(MID(SUBSTITUTE($CE207," ",REPT(" ",99)),COLUMN(#REF!)*99-98,99))="","",DATEVALUE(TRIM(MID(SUBSTITUTE($CE207," ",REPT(" ",99)),COLUMN(#REF!)*99-98,99))))</f>
        <v>#REF!</v>
      </c>
      <c r="CH207" s="204" t="str">
        <f t="shared" si="123"/>
        <v/>
      </c>
      <c r="CI207" s="204" t="str">
        <f t="shared" si="124"/>
        <v/>
      </c>
      <c r="CJ207" s="204" t="str">
        <f t="shared" si="125"/>
        <v/>
      </c>
      <c r="CK207" s="204" t="str">
        <f t="shared" si="126"/>
        <v/>
      </c>
      <c r="CL207" s="204" t="str">
        <f t="shared" si="127"/>
        <v/>
      </c>
      <c r="CM207" s="204" t="str">
        <f t="shared" si="128"/>
        <v/>
      </c>
      <c r="CN207" s="204" t="str">
        <f t="shared" si="129"/>
        <v/>
      </c>
      <c r="CO207" s="204" t="str">
        <f t="shared" si="130"/>
        <v/>
      </c>
      <c r="CP207" s="201" t="str">
        <f t="shared" si="131"/>
        <v>13.10.2017</v>
      </c>
      <c r="CQ207" s="204">
        <f t="shared" si="141"/>
        <v>43021</v>
      </c>
      <c r="CR207" s="204" t="e">
        <f>IF(TRIM(MID(SUBSTITUTE($CP207," ",REPT(" ",99)),COLUMN(#REF!)*99-98,99))="","",DATEVALUE(TRIM(MID(SUBSTITUTE($CP207," ",REPT(" ",99)),COLUMN(#REF!)*99-98,99))))</f>
        <v>#REF!</v>
      </c>
      <c r="CS207" s="204" t="str">
        <f t="shared" si="132"/>
        <v/>
      </c>
      <c r="CT207" s="204" t="str">
        <f t="shared" si="133"/>
        <v/>
      </c>
      <c r="CU207" s="204" t="str">
        <f t="shared" si="134"/>
        <v/>
      </c>
      <c r="CV207" s="204" t="str">
        <f t="shared" si="135"/>
        <v/>
      </c>
      <c r="CW207" s="204" t="str">
        <f t="shared" si="136"/>
        <v/>
      </c>
      <c r="CX207" s="204" t="str">
        <f t="shared" si="137"/>
        <v/>
      </c>
      <c r="CY207" s="204" t="str">
        <f t="shared" si="138"/>
        <v/>
      </c>
      <c r="CZ207" s="204" t="str">
        <f t="shared" si="139"/>
        <v/>
      </c>
    </row>
    <row r="208" spans="1:104" s="6" customFormat="1" ht="60" x14ac:dyDescent="0.25">
      <c r="A208" s="27">
        <v>207</v>
      </c>
      <c r="B208" s="27" t="s">
        <v>1688</v>
      </c>
      <c r="C208" s="27" t="s">
        <v>147</v>
      </c>
      <c r="D208" s="28" t="s">
        <v>1689</v>
      </c>
      <c r="E208" s="29" t="s">
        <v>1690</v>
      </c>
      <c r="F208" s="30">
        <v>41983</v>
      </c>
      <c r="G208" s="49" t="s">
        <v>1691</v>
      </c>
      <c r="H208" s="27" t="s">
        <v>1692</v>
      </c>
      <c r="I208" s="27">
        <v>41188</v>
      </c>
      <c r="J208" s="30">
        <v>41983</v>
      </c>
      <c r="K208" s="76">
        <v>47902</v>
      </c>
      <c r="L208" s="27" t="s">
        <v>485</v>
      </c>
      <c r="M208" s="132" t="s">
        <v>1693</v>
      </c>
      <c r="N208" s="49" t="s">
        <v>130</v>
      </c>
      <c r="O208" s="27">
        <v>14965</v>
      </c>
      <c r="P208" s="27"/>
      <c r="Q208" s="27"/>
      <c r="R208" s="1" t="s">
        <v>2235</v>
      </c>
      <c r="S208" s="30" t="s">
        <v>2236</v>
      </c>
      <c r="T208" s="27"/>
      <c r="U208" s="27"/>
      <c r="V208" s="27"/>
      <c r="W208" s="27"/>
      <c r="X208" s="75">
        <v>1.7</v>
      </c>
      <c r="Y208" s="75">
        <v>41</v>
      </c>
      <c r="Z208" s="75">
        <v>14965</v>
      </c>
      <c r="AA208" s="28" t="s">
        <v>85</v>
      </c>
      <c r="AB208" s="27">
        <v>50</v>
      </c>
      <c r="AC208" s="27">
        <v>50</v>
      </c>
      <c r="AD208" s="27">
        <v>250</v>
      </c>
      <c r="AE208" s="75"/>
      <c r="AF208" s="27"/>
      <c r="AG208" s="27"/>
      <c r="AH208" s="49">
        <v>10</v>
      </c>
      <c r="AI208" s="49">
        <v>2</v>
      </c>
      <c r="AJ208" s="27"/>
      <c r="AK208" s="27" t="s">
        <v>1144</v>
      </c>
      <c r="AL208" s="76" t="s">
        <v>489</v>
      </c>
      <c r="AM208" s="76" t="s">
        <v>1694</v>
      </c>
      <c r="AN208" s="27" t="s">
        <v>1045</v>
      </c>
      <c r="AO208" s="27"/>
      <c r="AP208" s="27"/>
      <c r="AQ208" s="27"/>
      <c r="AT208" s="27" t="str">
        <f t="shared" ca="1" si="120"/>
        <v>Действащо</v>
      </c>
      <c r="AU208" s="27" t="str">
        <f t="shared" si="121"/>
        <v>Действащо</v>
      </c>
      <c r="CE208" s="27" t="str">
        <f t="shared" si="122"/>
        <v/>
      </c>
      <c r="CF208" s="30" t="str">
        <f t="shared" si="140"/>
        <v/>
      </c>
      <c r="CG208" s="30" t="e">
        <f>IF(TRIM(MID(SUBSTITUTE($CE208," ",REPT(" ",99)),COLUMN(#REF!)*99-98,99))="","",DATEVALUE(TRIM(MID(SUBSTITUTE($CE208," ",REPT(" ",99)),COLUMN(#REF!)*99-98,99))))</f>
        <v>#REF!</v>
      </c>
      <c r="CH208" s="30" t="str">
        <f t="shared" si="123"/>
        <v/>
      </c>
      <c r="CI208" s="30" t="str">
        <f t="shared" si="124"/>
        <v/>
      </c>
      <c r="CJ208" s="30" t="str">
        <f t="shared" si="125"/>
        <v/>
      </c>
      <c r="CK208" s="30" t="str">
        <f t="shared" si="126"/>
        <v/>
      </c>
      <c r="CL208" s="30" t="str">
        <f t="shared" si="127"/>
        <v/>
      </c>
      <c r="CM208" s="30" t="str">
        <f t="shared" si="128"/>
        <v/>
      </c>
      <c r="CN208" s="30" t="str">
        <f t="shared" si="129"/>
        <v/>
      </c>
      <c r="CO208" s="30" t="str">
        <f t="shared" si="130"/>
        <v/>
      </c>
      <c r="CP208" s="27" t="str">
        <f t="shared" si="131"/>
        <v>2.3.2018 2.7.2021 23.06.2026</v>
      </c>
      <c r="CQ208" s="30">
        <f t="shared" si="141"/>
        <v>43161</v>
      </c>
      <c r="CR208" s="30" t="e">
        <f>IF(TRIM(MID(SUBSTITUTE($CP208," ",REPT(" ",99)),COLUMN(#REF!)*99-98,99))="","",DATEVALUE(TRIM(MID(SUBSTITUTE($CP208," ",REPT(" ",99)),COLUMN(#REF!)*99-98,99))))</f>
        <v>#REF!</v>
      </c>
      <c r="CS208" s="30">
        <f t="shared" si="132"/>
        <v>44379</v>
      </c>
      <c r="CT208" s="30">
        <f t="shared" si="133"/>
        <v>46196</v>
      </c>
      <c r="CU208" s="30" t="str">
        <f t="shared" si="134"/>
        <v/>
      </c>
      <c r="CV208" s="30" t="str">
        <f t="shared" si="135"/>
        <v/>
      </c>
      <c r="CW208" s="30" t="str">
        <f t="shared" si="136"/>
        <v/>
      </c>
      <c r="CX208" s="30" t="str">
        <f t="shared" si="137"/>
        <v/>
      </c>
      <c r="CY208" s="30" t="str">
        <f t="shared" si="138"/>
        <v/>
      </c>
      <c r="CZ208" s="30" t="str">
        <f t="shared" si="139"/>
        <v/>
      </c>
    </row>
    <row r="209" spans="1:104" s="6" customFormat="1" ht="185.25" customHeight="1" x14ac:dyDescent="0.25">
      <c r="A209" s="27">
        <v>208</v>
      </c>
      <c r="B209" s="27" t="s">
        <v>1695</v>
      </c>
      <c r="C209" s="27" t="s">
        <v>1696</v>
      </c>
      <c r="D209" s="28" t="s">
        <v>1697</v>
      </c>
      <c r="E209" s="29" t="s">
        <v>1698</v>
      </c>
      <c r="F209" s="30">
        <v>41985</v>
      </c>
      <c r="G209" s="49" t="s">
        <v>1699</v>
      </c>
      <c r="H209" s="27" t="s">
        <v>1696</v>
      </c>
      <c r="I209" s="27">
        <v>16064</v>
      </c>
      <c r="J209" s="30">
        <v>41985</v>
      </c>
      <c r="K209" s="76">
        <v>46844</v>
      </c>
      <c r="L209" s="27" t="s">
        <v>485</v>
      </c>
      <c r="M209" s="132" t="s">
        <v>1700</v>
      </c>
      <c r="N209" s="27" t="s">
        <v>82</v>
      </c>
      <c r="O209" s="27">
        <v>1735</v>
      </c>
      <c r="P209" s="27" t="s">
        <v>2226</v>
      </c>
      <c r="Q209" s="30" t="s">
        <v>2227</v>
      </c>
      <c r="R209" s="1" t="s">
        <v>1701</v>
      </c>
      <c r="S209" s="30" t="s">
        <v>1702</v>
      </c>
      <c r="T209" s="27"/>
      <c r="U209" s="27"/>
      <c r="V209" s="27"/>
      <c r="W209" s="27"/>
      <c r="X209" s="75">
        <v>3.68</v>
      </c>
      <c r="Y209" s="75">
        <v>26.43</v>
      </c>
      <c r="Z209" s="27">
        <v>1735</v>
      </c>
      <c r="AA209" s="28" t="s">
        <v>85</v>
      </c>
      <c r="AB209" s="27">
        <v>50</v>
      </c>
      <c r="AC209" s="27">
        <v>5</v>
      </c>
      <c r="AD209" s="27">
        <v>125</v>
      </c>
      <c r="AE209" s="75"/>
      <c r="AF209" s="27"/>
      <c r="AG209" s="27"/>
      <c r="AH209" s="27">
        <v>5</v>
      </c>
      <c r="AI209" s="27">
        <v>0.3</v>
      </c>
      <c r="AJ209" s="27"/>
      <c r="AK209" s="27"/>
      <c r="AL209" s="76" t="s">
        <v>1703</v>
      </c>
      <c r="AM209" s="76" t="s">
        <v>1704</v>
      </c>
      <c r="AN209" s="27" t="s">
        <v>1045</v>
      </c>
      <c r="AO209" s="27"/>
      <c r="AP209" s="27"/>
      <c r="AQ209" s="27"/>
      <c r="AT209" s="27" t="str">
        <f t="shared" ca="1" si="120"/>
        <v>Действащо</v>
      </c>
      <c r="AU209" s="27" t="str">
        <f t="shared" si="121"/>
        <v>Действащо</v>
      </c>
      <c r="CE209" s="27" t="str">
        <f>TRIM(TEXT(SUBSTITUTE(Q206,CHAR(10)," "),"dd.mm.yyyy"))</f>
        <v>28.09.2017</v>
      </c>
      <c r="CF209" s="30">
        <f>IF(TRIM(MID(SUBSTITUTE($CE209," ",REPT(" ",99)),COLUMN(A206)*99-98,99))="","",DATEVALUE(TRIM(MID(SUBSTITUTE($CE209," ",REPT(" ",99)),COLUMN(A206)*99-98,99))))</f>
        <v>43006</v>
      </c>
      <c r="CG209" s="30" t="e">
        <f>IF(TRIM(MID(SUBSTITUTE($CE209," ",REPT(" ",99)),COLUMN(#REF!)*99-98,99))="","",DATEVALUE(TRIM(MID(SUBSTITUTE($CE209," ",REPT(" ",99)),COLUMN(#REF!)*99-98,99))))</f>
        <v>#REF!</v>
      </c>
      <c r="CH209" s="30" t="str">
        <f t="shared" ref="CH209:CO212" si="142">IF(TRIM(MID(SUBSTITUTE($CE209," ",REPT(" ",99)),COLUMN(B206)*99-98,99))="","",DATEVALUE(TRIM(MID(SUBSTITUTE($CE209," ",REPT(" ",99)),COLUMN(B206)*99-98,99))))</f>
        <v/>
      </c>
      <c r="CI209" s="30" t="str">
        <f t="shared" si="142"/>
        <v/>
      </c>
      <c r="CJ209" s="30" t="str">
        <f t="shared" si="142"/>
        <v/>
      </c>
      <c r="CK209" s="30" t="str">
        <f t="shared" si="142"/>
        <v/>
      </c>
      <c r="CL209" s="30" t="str">
        <f t="shared" si="142"/>
        <v/>
      </c>
      <c r="CM209" s="30" t="str">
        <f t="shared" si="142"/>
        <v/>
      </c>
      <c r="CN209" s="30" t="str">
        <f t="shared" si="142"/>
        <v/>
      </c>
      <c r="CO209" s="30" t="str">
        <f t="shared" si="142"/>
        <v/>
      </c>
      <c r="CP209" s="27" t="str">
        <f>TRIM(TEXT(SUBSTITUTE(S206,CHAR(10)," "),"dd.mm.yyyy"))</f>
        <v>27.09.2017</v>
      </c>
      <c r="CQ209" s="30">
        <f>IF(TRIM(MID(SUBSTITUTE($CP209," ",REPT(" ",99)),COLUMN(A206)*99-98,99))="","",DATEVALUE(TRIM(MID(SUBSTITUTE($CP209," ",REPT(" ",99)),COLUMN(A206)*99-98,99))))</f>
        <v>43005</v>
      </c>
      <c r="CR209" s="30" t="e">
        <f>IF(TRIM(MID(SUBSTITUTE($CP209," ",REPT(" ",99)),COLUMN(#REF!)*99-98,99))="","",DATEVALUE(TRIM(MID(SUBSTITUTE($CP209," ",REPT(" ",99)),COLUMN(#REF!)*99-98,99))))</f>
        <v>#REF!</v>
      </c>
      <c r="CS209" s="30" t="str">
        <f t="shared" ref="CS209:CZ212" si="143">IF(TRIM(MID(SUBSTITUTE($CP209," ",REPT(" ",99)),COLUMN(B206)*99-98,99))="","",DATEVALUE(TRIM(MID(SUBSTITUTE($CP209," ",REPT(" ",99)),COLUMN(B206)*99-98,99))))</f>
        <v/>
      </c>
      <c r="CT209" s="30" t="str">
        <f t="shared" si="143"/>
        <v/>
      </c>
      <c r="CU209" s="30" t="str">
        <f t="shared" si="143"/>
        <v/>
      </c>
      <c r="CV209" s="30" t="str">
        <f t="shared" si="143"/>
        <v/>
      </c>
      <c r="CW209" s="30" t="str">
        <f t="shared" si="143"/>
        <v/>
      </c>
      <c r="CX209" s="30" t="str">
        <f t="shared" si="143"/>
        <v/>
      </c>
      <c r="CY209" s="30" t="str">
        <f t="shared" si="143"/>
        <v/>
      </c>
      <c r="CZ209" s="30" t="str">
        <f t="shared" si="143"/>
        <v/>
      </c>
    </row>
    <row r="210" spans="1:104" s="9" customFormat="1" ht="72" customHeight="1" x14ac:dyDescent="0.25">
      <c r="A210" s="41">
        <v>209</v>
      </c>
      <c r="B210" s="41" t="s">
        <v>591</v>
      </c>
      <c r="C210" s="41" t="s">
        <v>76</v>
      </c>
      <c r="D210" s="42" t="s">
        <v>592</v>
      </c>
      <c r="E210" s="43" t="s">
        <v>1705</v>
      </c>
      <c r="F210" s="44">
        <v>41988</v>
      </c>
      <c r="G210" s="64" t="s">
        <v>1706</v>
      </c>
      <c r="H210" s="41" t="s">
        <v>76</v>
      </c>
      <c r="I210" s="41">
        <v>7079</v>
      </c>
      <c r="J210" s="44">
        <v>41988</v>
      </c>
      <c r="K210" s="44" t="s">
        <v>2193</v>
      </c>
      <c r="L210" s="41" t="s">
        <v>1707</v>
      </c>
      <c r="M210" s="64" t="s">
        <v>1708</v>
      </c>
      <c r="N210" s="41" t="s">
        <v>82</v>
      </c>
      <c r="O210" s="41">
        <v>569000</v>
      </c>
      <c r="P210" s="41"/>
      <c r="Q210" s="41"/>
      <c r="R210" s="84"/>
      <c r="S210" s="41"/>
      <c r="T210" s="41"/>
      <c r="U210" s="41"/>
      <c r="V210" s="41"/>
      <c r="W210" s="41"/>
      <c r="X210" s="41">
        <v>130</v>
      </c>
      <c r="Y210" s="41">
        <v>1559</v>
      </c>
      <c r="Z210" s="41">
        <v>569000</v>
      </c>
      <c r="AA210" s="42" t="s">
        <v>1709</v>
      </c>
      <c r="AB210" s="41">
        <v>35</v>
      </c>
      <c r="AC210" s="41">
        <v>25</v>
      </c>
      <c r="AD210" s="41">
        <v>125</v>
      </c>
      <c r="AE210" s="41"/>
      <c r="AF210" s="41"/>
      <c r="AG210" s="41"/>
      <c r="AH210" s="41">
        <v>15</v>
      </c>
      <c r="AI210" s="41">
        <v>2</v>
      </c>
      <c r="AJ210" s="41">
        <v>0.3</v>
      </c>
      <c r="AK210" s="41"/>
      <c r="AL210" s="44" t="s">
        <v>1710</v>
      </c>
      <c r="AM210" s="44" t="s">
        <v>1711</v>
      </c>
      <c r="AN210" s="41" t="s">
        <v>1045</v>
      </c>
      <c r="AO210" s="41"/>
      <c r="AP210" s="41"/>
      <c r="AQ210" s="41"/>
      <c r="AT210" s="41" t="str">
        <f ca="1">IF(OR(ISBLANK(F207),F207&gt;AT$1),"",IF(AND(NOT(ISBLANK(W207)),W207&lt;AT$1),"Отнето",IF(AND(NOT(ISBLANK(U207)),U207&lt;AT$1),"Прекратено",IF(K207&lt;AT$1,"Изтекло","Действащо"))))</f>
        <v>Изтекло</v>
      </c>
      <c r="AU210" s="41" t="str">
        <f>IF(OR(ISBLANK(F207),F207&gt;AU$1),"",IF(AND(NOT(ISBLANK(W207)),W207&lt;AU$1),"Отнето",IF(AND(NOT(ISBLANK(U207)),U207&lt;AU$1),"Прекратено",IF(K207&lt;AU$1,"Изтекло","Действащо"))))</f>
        <v>Действащо</v>
      </c>
      <c r="CE210" s="41" t="str">
        <f>TRIM(TEXT(SUBSTITUTE(Q207,CHAR(10)," "),"dd.mm.yyyy"))</f>
        <v/>
      </c>
      <c r="CF210" s="44" t="str">
        <f>IF(TRIM(MID(SUBSTITUTE($CE210," ",REPT(" ",99)),COLUMN(A207)*99-98,99))="","",DATEVALUE(TRIM(MID(SUBSTITUTE($CE210," ",REPT(" ",99)),COLUMN(A207)*99-98,99))))</f>
        <v/>
      </c>
      <c r="CG210" s="44" t="e">
        <f>IF(TRIM(MID(SUBSTITUTE($CE210," ",REPT(" ",99)),COLUMN(#REF!)*99-98,99))="","",DATEVALUE(TRIM(MID(SUBSTITUTE($CE210," ",REPT(" ",99)),COLUMN(#REF!)*99-98,99))))</f>
        <v>#REF!</v>
      </c>
      <c r="CH210" s="44" t="str">
        <f t="shared" si="142"/>
        <v/>
      </c>
      <c r="CI210" s="44" t="str">
        <f t="shared" si="142"/>
        <v/>
      </c>
      <c r="CJ210" s="44" t="str">
        <f t="shared" si="142"/>
        <v/>
      </c>
      <c r="CK210" s="44" t="str">
        <f t="shared" si="142"/>
        <v/>
      </c>
      <c r="CL210" s="44" t="str">
        <f t="shared" si="142"/>
        <v/>
      </c>
      <c r="CM210" s="44" t="str">
        <f t="shared" si="142"/>
        <v/>
      </c>
      <c r="CN210" s="44" t="str">
        <f t="shared" si="142"/>
        <v/>
      </c>
      <c r="CO210" s="44" t="str">
        <f t="shared" si="142"/>
        <v/>
      </c>
      <c r="CP210" s="41" t="str">
        <f>TRIM(TEXT(SUBSTITUTE(S207,CHAR(10)," "),"dd.mm.yyyy"))</f>
        <v>13.10.2017</v>
      </c>
      <c r="CQ210" s="44">
        <f>IF(TRIM(MID(SUBSTITUTE($CP210," ",REPT(" ",99)),COLUMN(A207)*99-98,99))="","",DATEVALUE(TRIM(MID(SUBSTITUTE($CP210," ",REPT(" ",99)),COLUMN(A207)*99-98,99))))</f>
        <v>43021</v>
      </c>
      <c r="CR210" s="44" t="e">
        <f>IF(TRIM(MID(SUBSTITUTE($CP210," ",REPT(" ",99)),COLUMN(#REF!)*99-98,99))="","",DATEVALUE(TRIM(MID(SUBSTITUTE($CP210," ",REPT(" ",99)),COLUMN(#REF!)*99-98,99))))</f>
        <v>#REF!</v>
      </c>
      <c r="CS210" s="44" t="str">
        <f t="shared" si="143"/>
        <v/>
      </c>
      <c r="CT210" s="44" t="str">
        <f t="shared" si="143"/>
        <v/>
      </c>
      <c r="CU210" s="44" t="str">
        <f t="shared" si="143"/>
        <v/>
      </c>
      <c r="CV210" s="44" t="str">
        <f t="shared" si="143"/>
        <v/>
      </c>
      <c r="CW210" s="44" t="str">
        <f t="shared" si="143"/>
        <v/>
      </c>
      <c r="CX210" s="44" t="str">
        <f t="shared" si="143"/>
        <v/>
      </c>
      <c r="CY210" s="44" t="str">
        <f t="shared" si="143"/>
        <v/>
      </c>
      <c r="CZ210" s="44" t="str">
        <f t="shared" si="143"/>
        <v/>
      </c>
    </row>
    <row r="211" spans="1:104" s="6" customFormat="1" ht="90" x14ac:dyDescent="0.25">
      <c r="A211" s="27">
        <v>210</v>
      </c>
      <c r="B211" s="27" t="s">
        <v>2300</v>
      </c>
      <c r="C211" s="27" t="s">
        <v>76</v>
      </c>
      <c r="D211" s="28" t="s">
        <v>592</v>
      </c>
      <c r="E211" s="29" t="s">
        <v>1712</v>
      </c>
      <c r="F211" s="30">
        <v>41988</v>
      </c>
      <c r="G211" s="27" t="s">
        <v>1713</v>
      </c>
      <c r="H211" s="27" t="s">
        <v>76</v>
      </c>
      <c r="I211" s="27">
        <v>7079</v>
      </c>
      <c r="J211" s="30">
        <v>41988</v>
      </c>
      <c r="K211" s="30">
        <v>49293</v>
      </c>
      <c r="L211" s="27" t="s">
        <v>596</v>
      </c>
      <c r="M211" s="132" t="s">
        <v>1714</v>
      </c>
      <c r="N211" s="27" t="s">
        <v>82</v>
      </c>
      <c r="O211" s="27">
        <v>136875</v>
      </c>
      <c r="P211" s="27"/>
      <c r="Q211" s="27"/>
      <c r="R211" s="1"/>
      <c r="S211" s="27"/>
      <c r="T211" s="27"/>
      <c r="U211" s="27"/>
      <c r="V211" s="27"/>
      <c r="W211" s="27"/>
      <c r="X211" s="75">
        <v>38.72</v>
      </c>
      <c r="Y211" s="75">
        <v>375</v>
      </c>
      <c r="Z211" s="27">
        <v>136875</v>
      </c>
      <c r="AA211" s="28" t="s">
        <v>1709</v>
      </c>
      <c r="AB211" s="27">
        <v>35</v>
      </c>
      <c r="AC211" s="27">
        <v>15</v>
      </c>
      <c r="AD211" s="27">
        <v>70</v>
      </c>
      <c r="AE211" s="75"/>
      <c r="AF211" s="27"/>
      <c r="AG211" s="27"/>
      <c r="AH211" s="27"/>
      <c r="AI211" s="27"/>
      <c r="AJ211" s="27">
        <v>0.3</v>
      </c>
      <c r="AK211" s="27"/>
      <c r="AL211" s="27" t="s">
        <v>1715</v>
      </c>
      <c r="AM211" s="27" t="s">
        <v>1716</v>
      </c>
      <c r="AN211" s="27" t="s">
        <v>1045</v>
      </c>
      <c r="AO211" s="27"/>
      <c r="AP211" s="27"/>
      <c r="AQ211" s="27"/>
      <c r="AT211" s="27" t="str">
        <f ca="1">IF(OR(ISBLANK(F208),F208&gt;AT$1),"",IF(AND(NOT(ISBLANK(W208)),W208&lt;AT$1),"Отнето",IF(AND(NOT(ISBLANK(U208)),U208&lt;AT$1),"Прекратено",IF(K208&lt;AT$1,"Изтекло","Действащо"))))</f>
        <v>Действащо</v>
      </c>
      <c r="AU211" s="27" t="str">
        <f>IF(OR(ISBLANK(F208),F208&gt;AU$1),"",IF(AND(NOT(ISBLANK(W208)),W208&lt;AU$1),"Отнето",IF(AND(NOT(ISBLANK(U208)),U208&lt;AU$1),"Прекратено",IF(K208&lt;AU$1,"Изтекло","Действащо"))))</f>
        <v>Действащо</v>
      </c>
      <c r="CE211" s="27" t="str">
        <f>TRIM(TEXT(SUBSTITUTE(Q208,CHAR(10)," "),"dd.mm.yyyy"))</f>
        <v/>
      </c>
      <c r="CF211" s="30" t="str">
        <f>IF(TRIM(MID(SUBSTITUTE($CE211," ",REPT(" ",99)),COLUMN(A208)*99-98,99))="","",DATEVALUE(TRIM(MID(SUBSTITUTE($CE211," ",REPT(" ",99)),COLUMN(A208)*99-98,99))))</f>
        <v/>
      </c>
      <c r="CG211" s="30" t="e">
        <f>IF(TRIM(MID(SUBSTITUTE($CE211," ",REPT(" ",99)),COLUMN(#REF!)*99-98,99))="","",DATEVALUE(TRIM(MID(SUBSTITUTE($CE211," ",REPT(" ",99)),COLUMN(#REF!)*99-98,99))))</f>
        <v>#REF!</v>
      </c>
      <c r="CH211" s="30" t="str">
        <f t="shared" si="142"/>
        <v/>
      </c>
      <c r="CI211" s="30" t="str">
        <f t="shared" si="142"/>
        <v/>
      </c>
      <c r="CJ211" s="30" t="str">
        <f t="shared" si="142"/>
        <v/>
      </c>
      <c r="CK211" s="30" t="str">
        <f t="shared" si="142"/>
        <v/>
      </c>
      <c r="CL211" s="30" t="str">
        <f t="shared" si="142"/>
        <v/>
      </c>
      <c r="CM211" s="30" t="str">
        <f t="shared" si="142"/>
        <v/>
      </c>
      <c r="CN211" s="30" t="str">
        <f t="shared" si="142"/>
        <v/>
      </c>
      <c r="CO211" s="30" t="str">
        <f t="shared" si="142"/>
        <v/>
      </c>
      <c r="CP211" s="27" t="str">
        <f>TRIM(TEXT(SUBSTITUTE(S208,CHAR(10)," "),"dd.mm.yyyy"))</f>
        <v>2.3.2018 2.7.2021 23.06.2026</v>
      </c>
      <c r="CQ211" s="30">
        <f>IF(TRIM(MID(SUBSTITUTE($CP211," ",REPT(" ",99)),COLUMN(A208)*99-98,99))="","",DATEVALUE(TRIM(MID(SUBSTITUTE($CP211," ",REPT(" ",99)),COLUMN(A208)*99-98,99))))</f>
        <v>43161</v>
      </c>
      <c r="CR211" s="30" t="e">
        <f>IF(TRIM(MID(SUBSTITUTE($CP211," ",REPT(" ",99)),COLUMN(#REF!)*99-98,99))="","",DATEVALUE(TRIM(MID(SUBSTITUTE($CP211," ",REPT(" ",99)),COLUMN(#REF!)*99-98,99))))</f>
        <v>#REF!</v>
      </c>
      <c r="CS211" s="30">
        <f t="shared" si="143"/>
        <v>44379</v>
      </c>
      <c r="CT211" s="30">
        <f t="shared" si="143"/>
        <v>46196</v>
      </c>
      <c r="CU211" s="30" t="str">
        <f t="shared" si="143"/>
        <v/>
      </c>
      <c r="CV211" s="30" t="str">
        <f t="shared" si="143"/>
        <v/>
      </c>
      <c r="CW211" s="30" t="str">
        <f t="shared" si="143"/>
        <v/>
      </c>
      <c r="CX211" s="30" t="str">
        <f t="shared" si="143"/>
        <v/>
      </c>
      <c r="CY211" s="30" t="str">
        <f t="shared" si="143"/>
        <v/>
      </c>
      <c r="CZ211" s="30" t="str">
        <f t="shared" si="143"/>
        <v/>
      </c>
    </row>
    <row r="212" spans="1:104" s="8" customFormat="1" ht="90" x14ac:dyDescent="0.25">
      <c r="A212" s="36">
        <v>211</v>
      </c>
      <c r="B212" s="36" t="s">
        <v>591</v>
      </c>
      <c r="C212" s="36" t="s">
        <v>76</v>
      </c>
      <c r="D212" s="37" t="s">
        <v>592</v>
      </c>
      <c r="E212" s="38" t="s">
        <v>1717</v>
      </c>
      <c r="F212" s="39">
        <v>41988</v>
      </c>
      <c r="G212" s="36" t="s">
        <v>1718</v>
      </c>
      <c r="H212" s="36" t="s">
        <v>76</v>
      </c>
      <c r="I212" s="36">
        <v>7079</v>
      </c>
      <c r="J212" s="39">
        <v>41988</v>
      </c>
      <c r="K212" s="39" t="s">
        <v>818</v>
      </c>
      <c r="L212" s="36" t="s">
        <v>309</v>
      </c>
      <c r="M212" s="133" t="s">
        <v>1719</v>
      </c>
      <c r="N212" s="36" t="s">
        <v>82</v>
      </c>
      <c r="O212" s="36">
        <v>498955</v>
      </c>
      <c r="P212" s="36"/>
      <c r="Q212" s="36"/>
      <c r="R212" s="83"/>
      <c r="S212" s="36"/>
      <c r="T212" s="36">
        <v>111</v>
      </c>
      <c r="U212" s="39">
        <v>43677</v>
      </c>
      <c r="V212" s="36"/>
      <c r="W212" s="36"/>
      <c r="X212" s="93">
        <v>41.9</v>
      </c>
      <c r="Y212" s="93">
        <v>1367</v>
      </c>
      <c r="Z212" s="36">
        <v>498955</v>
      </c>
      <c r="AA212" s="37" t="s">
        <v>1709</v>
      </c>
      <c r="AB212" s="36">
        <v>35</v>
      </c>
      <c r="AC212" s="36">
        <v>15</v>
      </c>
      <c r="AD212" s="36">
        <v>70</v>
      </c>
      <c r="AE212" s="93"/>
      <c r="AF212" s="36"/>
      <c r="AG212" s="36"/>
      <c r="AH212" s="36">
        <v>17</v>
      </c>
      <c r="AI212" s="36">
        <v>2</v>
      </c>
      <c r="AJ212" s="36">
        <v>0.3</v>
      </c>
      <c r="AK212" s="36"/>
      <c r="AL212" s="36" t="s">
        <v>1720</v>
      </c>
      <c r="AM212" s="36" t="s">
        <v>1721</v>
      </c>
      <c r="AN212" s="36" t="s">
        <v>1045</v>
      </c>
      <c r="AO212" s="36"/>
      <c r="AP212" s="36"/>
      <c r="AQ212" s="36"/>
      <c r="AT212" s="36" t="s">
        <v>822</v>
      </c>
      <c r="AU212" s="36" t="str">
        <f>IF(OR(ISBLANK(F209),F209&gt;AU$1),"",IF(AND(NOT(ISBLANK(W209)),W209&lt;AU$1),"Отнето",IF(AND(NOT(ISBLANK(U209)),U209&lt;AU$1),"Прекратено",IF(K209&lt;AU$1,"Изтекло","Действащо"))))</f>
        <v>Действащо</v>
      </c>
      <c r="CE212" s="36" t="str">
        <f>TRIM(TEXT(SUBSTITUTE(Q209,CHAR(10)," "),"dd.mm.yyyy"))</f>
        <v>15.4.2022 09.03.2026</v>
      </c>
      <c r="CF212" s="39">
        <f>IF(TRIM(MID(SUBSTITUTE($CE212," ",REPT(" ",99)),COLUMN(A209)*99-98,99))="","",DATEVALUE(TRIM(MID(SUBSTITUTE($CE212," ",REPT(" ",99)),COLUMN(A209)*99-98,99))))</f>
        <v>44666</v>
      </c>
      <c r="CG212" s="39" t="e">
        <f>IF(TRIM(MID(SUBSTITUTE($CE212," ",REPT(" ",99)),COLUMN(#REF!)*99-98,99))="","",DATEVALUE(TRIM(MID(SUBSTITUTE($CE212," ",REPT(" ",99)),COLUMN(#REF!)*99-98,99))))</f>
        <v>#REF!</v>
      </c>
      <c r="CH212" s="39">
        <f t="shared" si="142"/>
        <v>46090</v>
      </c>
      <c r="CI212" s="39" t="str">
        <f t="shared" si="142"/>
        <v/>
      </c>
      <c r="CJ212" s="39" t="str">
        <f t="shared" si="142"/>
        <v/>
      </c>
      <c r="CK212" s="39" t="str">
        <f t="shared" si="142"/>
        <v/>
      </c>
      <c r="CL212" s="39" t="str">
        <f t="shared" si="142"/>
        <v/>
      </c>
      <c r="CM212" s="39" t="str">
        <f t="shared" si="142"/>
        <v/>
      </c>
      <c r="CN212" s="39" t="str">
        <f t="shared" si="142"/>
        <v/>
      </c>
      <c r="CO212" s="39" t="str">
        <f t="shared" si="142"/>
        <v/>
      </c>
      <c r="CP212" s="36" t="str">
        <f>TRIM(TEXT(SUBSTITUTE(S209,CHAR(10)," "),"dd.mm.yyyy"))</f>
        <v>8.9.2017 15.4.2022</v>
      </c>
      <c r="CQ212" s="39">
        <f>IF(TRIM(MID(SUBSTITUTE($CP212," ",REPT(" ",99)),COLUMN(A209)*99-98,99))="","",DATEVALUE(TRIM(MID(SUBSTITUTE($CP212," ",REPT(" ",99)),COLUMN(A209)*99-98,99))))</f>
        <v>42986</v>
      </c>
      <c r="CR212" s="39" t="e">
        <f>IF(TRIM(MID(SUBSTITUTE($CP212," ",REPT(" ",99)),COLUMN(#REF!)*99-98,99))="","",DATEVALUE(TRIM(MID(SUBSTITUTE($CP212," ",REPT(" ",99)),COLUMN(#REF!)*99-98,99))))</f>
        <v>#REF!</v>
      </c>
      <c r="CS212" s="39">
        <f t="shared" si="143"/>
        <v>44666</v>
      </c>
      <c r="CT212" s="39" t="str">
        <f t="shared" si="143"/>
        <v/>
      </c>
      <c r="CU212" s="39" t="str">
        <f t="shared" si="143"/>
        <v/>
      </c>
      <c r="CV212" s="39" t="str">
        <f t="shared" si="143"/>
        <v/>
      </c>
      <c r="CW212" s="39" t="str">
        <f t="shared" si="143"/>
        <v/>
      </c>
      <c r="CX212" s="39" t="str">
        <f t="shared" si="143"/>
        <v/>
      </c>
      <c r="CY212" s="39" t="str">
        <f t="shared" si="143"/>
        <v/>
      </c>
      <c r="CZ212" s="39" t="str">
        <f t="shared" si="143"/>
        <v/>
      </c>
    </row>
    <row r="213" spans="1:104" s="8" customFormat="1" ht="49.5" customHeight="1" x14ac:dyDescent="0.25">
      <c r="A213" s="27">
        <v>212</v>
      </c>
      <c r="B213" s="36" t="s">
        <v>2300</v>
      </c>
      <c r="C213" s="36" t="s">
        <v>76</v>
      </c>
      <c r="D213" s="37" t="s">
        <v>592</v>
      </c>
      <c r="E213" s="38" t="s">
        <v>1722</v>
      </c>
      <c r="F213" s="39">
        <v>41989</v>
      </c>
      <c r="G213" s="133" t="s">
        <v>1136</v>
      </c>
      <c r="H213" s="36" t="s">
        <v>76</v>
      </c>
      <c r="I213" s="36">
        <v>7079</v>
      </c>
      <c r="J213" s="39">
        <v>41989</v>
      </c>
      <c r="K213" s="39">
        <v>49294</v>
      </c>
      <c r="L213" s="36" t="s">
        <v>80</v>
      </c>
      <c r="M213" s="133" t="s">
        <v>1723</v>
      </c>
      <c r="N213" s="36" t="s">
        <v>82</v>
      </c>
      <c r="O213" s="36">
        <v>249660</v>
      </c>
      <c r="P213" s="36"/>
      <c r="Q213" s="36"/>
      <c r="R213" s="83"/>
      <c r="S213" s="36"/>
      <c r="T213" s="38" t="s">
        <v>1724</v>
      </c>
      <c r="U213" s="39">
        <v>42291</v>
      </c>
      <c r="V213" s="36"/>
      <c r="W213" s="36"/>
      <c r="X213" s="93">
        <v>52</v>
      </c>
      <c r="Y213" s="93">
        <v>684</v>
      </c>
      <c r="Z213" s="36">
        <v>249660</v>
      </c>
      <c r="AA213" s="37" t="s">
        <v>85</v>
      </c>
      <c r="AB213" s="36">
        <v>35</v>
      </c>
      <c r="AC213" s="36">
        <v>25</v>
      </c>
      <c r="AD213" s="36">
        <v>125</v>
      </c>
      <c r="AE213" s="93"/>
      <c r="AF213" s="36"/>
      <c r="AG213" s="36"/>
      <c r="AH213" s="36">
        <v>17</v>
      </c>
      <c r="AI213" s="36"/>
      <c r="AJ213" s="36">
        <v>0.3</v>
      </c>
      <c r="AK213" s="36" t="s">
        <v>1725</v>
      </c>
      <c r="AL213" s="36" t="s">
        <v>1726</v>
      </c>
      <c r="AM213" s="36" t="s">
        <v>1727</v>
      </c>
      <c r="AN213" s="36" t="s">
        <v>1045</v>
      </c>
      <c r="AO213" s="36"/>
      <c r="AP213" s="36"/>
      <c r="AQ213" s="36"/>
      <c r="AT213" s="36" t="str">
        <f t="shared" ref="AT213:AT257" ca="1" si="144">IF(OR(ISBLANK(F213),F213&gt;AT$1),"",IF(AND(NOT(ISBLANK(W213)),W213&lt;AT$1),"Отнето",IF(AND(NOT(ISBLANK(U213)),U213&lt;AT$1),"Прекратено",IF(K213&lt;AT$1,"Изтекло","Действащо"))))</f>
        <v>Прекратено</v>
      </c>
      <c r="AU213" s="36" t="str">
        <f t="shared" ref="AU213:AU257" si="145">IF(OR(ISBLANK(F213),F213&gt;AU$1),"",IF(AND(NOT(ISBLANK(W213)),W213&lt;AU$1),"Отнето",IF(AND(NOT(ISBLANK(U213)),U213&lt;AU$1),"Прекратено",IF(K213&lt;AU$1,"Изтекло","Действащо"))))</f>
        <v>Прекратено</v>
      </c>
      <c r="CE213" s="36" t="str">
        <f t="shared" ref="CE213:CE256" si="146">TRIM(TEXT(SUBSTITUTE(Q213,CHAR(10)," "),"dd.mm.yyyy"))</f>
        <v/>
      </c>
      <c r="CF213" s="39" t="str">
        <f t="shared" ref="CF213:CF244" si="147">IF(TRIM(MID(SUBSTITUTE($CE213," ",REPT(" ",99)),COLUMN(A213)*99-98,99))="","",DATEVALUE(TRIM(MID(SUBSTITUTE($CE213," ",REPT(" ",99)),COLUMN(A213)*99-98,99))))</f>
        <v/>
      </c>
      <c r="CG213" s="39" t="e">
        <f>IF(TRIM(MID(SUBSTITUTE($CE213," ",REPT(" ",99)),COLUMN(#REF!)*99-98,99))="","",DATEVALUE(TRIM(MID(SUBSTITUTE($CE213," ",REPT(" ",99)),COLUMN(#REF!)*99-98,99))))</f>
        <v>#REF!</v>
      </c>
      <c r="CH213" s="39" t="str">
        <f t="shared" ref="CH213:CH256" si="148">IF(TRIM(MID(SUBSTITUTE($CE213," ",REPT(" ",99)),COLUMN(B213)*99-98,99))="","",DATEVALUE(TRIM(MID(SUBSTITUTE($CE213," ",REPT(" ",99)),COLUMN(B213)*99-98,99))))</f>
        <v/>
      </c>
      <c r="CI213" s="39" t="str">
        <f t="shared" ref="CI213:CI256" si="149">IF(TRIM(MID(SUBSTITUTE($CE213," ",REPT(" ",99)),COLUMN(C213)*99-98,99))="","",DATEVALUE(TRIM(MID(SUBSTITUTE($CE213," ",REPT(" ",99)),COLUMN(C213)*99-98,99))))</f>
        <v/>
      </c>
      <c r="CJ213" s="39" t="str">
        <f t="shared" ref="CJ213:CJ256" si="150">IF(TRIM(MID(SUBSTITUTE($CE213," ",REPT(" ",99)),COLUMN(D213)*99-98,99))="","",DATEVALUE(TRIM(MID(SUBSTITUTE($CE213," ",REPT(" ",99)),COLUMN(D213)*99-98,99))))</f>
        <v/>
      </c>
      <c r="CK213" s="39" t="str">
        <f t="shared" ref="CK213:CK256" si="151">IF(TRIM(MID(SUBSTITUTE($CE213," ",REPT(" ",99)),COLUMN(E213)*99-98,99))="","",DATEVALUE(TRIM(MID(SUBSTITUTE($CE213," ",REPT(" ",99)),COLUMN(E213)*99-98,99))))</f>
        <v/>
      </c>
      <c r="CL213" s="39" t="str">
        <f t="shared" ref="CL213:CL256" si="152">IF(TRIM(MID(SUBSTITUTE($CE213," ",REPT(" ",99)),COLUMN(F213)*99-98,99))="","",DATEVALUE(TRIM(MID(SUBSTITUTE($CE213," ",REPT(" ",99)),COLUMN(F213)*99-98,99))))</f>
        <v/>
      </c>
      <c r="CM213" s="39" t="str">
        <f t="shared" ref="CM213:CM256" si="153">IF(TRIM(MID(SUBSTITUTE($CE213," ",REPT(" ",99)),COLUMN(G213)*99-98,99))="","",DATEVALUE(TRIM(MID(SUBSTITUTE($CE213," ",REPT(" ",99)),COLUMN(G213)*99-98,99))))</f>
        <v/>
      </c>
      <c r="CN213" s="39" t="str">
        <f t="shared" ref="CN213:CN256" si="154">IF(TRIM(MID(SUBSTITUTE($CE213," ",REPT(" ",99)),COLUMN(H213)*99-98,99))="","",DATEVALUE(TRIM(MID(SUBSTITUTE($CE213," ",REPT(" ",99)),COLUMN(H213)*99-98,99))))</f>
        <v/>
      </c>
      <c r="CO213" s="39" t="str">
        <f t="shared" ref="CO213:CO256" si="155">IF(TRIM(MID(SUBSTITUTE($CE213," ",REPT(" ",99)),COLUMN(I213)*99-98,99))="","",DATEVALUE(TRIM(MID(SUBSTITUTE($CE213," ",REPT(" ",99)),COLUMN(I213)*99-98,99))))</f>
        <v/>
      </c>
      <c r="CP213" s="36" t="str">
        <f t="shared" ref="CP213:CP256" si="156">TRIM(TEXT(SUBSTITUTE(S213,CHAR(10)," "),"dd.mm.yyyy"))</f>
        <v/>
      </c>
      <c r="CQ213" s="39" t="str">
        <f t="shared" ref="CQ213:CQ244" si="157">IF(TRIM(MID(SUBSTITUTE($CP213," ",REPT(" ",99)),COLUMN(A213)*99-98,99))="","",DATEVALUE(TRIM(MID(SUBSTITUTE($CP213," ",REPT(" ",99)),COLUMN(A213)*99-98,99))))</f>
        <v/>
      </c>
      <c r="CR213" s="39" t="e">
        <f>IF(TRIM(MID(SUBSTITUTE($CP213," ",REPT(" ",99)),COLUMN(#REF!)*99-98,99))="","",DATEVALUE(TRIM(MID(SUBSTITUTE($CP213," ",REPT(" ",99)),COLUMN(#REF!)*99-98,99))))</f>
        <v>#REF!</v>
      </c>
      <c r="CS213" s="39" t="str">
        <f t="shared" ref="CS213:CS256" si="158">IF(TRIM(MID(SUBSTITUTE($CP213," ",REPT(" ",99)),COLUMN(B213)*99-98,99))="","",DATEVALUE(TRIM(MID(SUBSTITUTE($CP213," ",REPT(" ",99)),COLUMN(B213)*99-98,99))))</f>
        <v/>
      </c>
      <c r="CT213" s="39" t="str">
        <f t="shared" ref="CT213:CT256" si="159">IF(TRIM(MID(SUBSTITUTE($CP213," ",REPT(" ",99)),COLUMN(C213)*99-98,99))="","",DATEVALUE(TRIM(MID(SUBSTITUTE($CP213," ",REPT(" ",99)),COLUMN(C213)*99-98,99))))</f>
        <v/>
      </c>
      <c r="CU213" s="39" t="str">
        <f t="shared" ref="CU213:CU256" si="160">IF(TRIM(MID(SUBSTITUTE($CP213," ",REPT(" ",99)),COLUMN(D213)*99-98,99))="","",DATEVALUE(TRIM(MID(SUBSTITUTE($CP213," ",REPT(" ",99)),COLUMN(D213)*99-98,99))))</f>
        <v/>
      </c>
      <c r="CV213" s="39" t="str">
        <f t="shared" ref="CV213:CV256" si="161">IF(TRIM(MID(SUBSTITUTE($CP213," ",REPT(" ",99)),COLUMN(E213)*99-98,99))="","",DATEVALUE(TRIM(MID(SUBSTITUTE($CP213," ",REPT(" ",99)),COLUMN(E213)*99-98,99))))</f>
        <v/>
      </c>
      <c r="CW213" s="39" t="str">
        <f t="shared" ref="CW213:CW256" si="162">IF(TRIM(MID(SUBSTITUTE($CP213," ",REPT(" ",99)),COLUMN(F213)*99-98,99))="","",DATEVALUE(TRIM(MID(SUBSTITUTE($CP213," ",REPT(" ",99)),COLUMN(F213)*99-98,99))))</f>
        <v/>
      </c>
      <c r="CX213" s="39" t="str">
        <f t="shared" ref="CX213:CX256" si="163">IF(TRIM(MID(SUBSTITUTE($CP213," ",REPT(" ",99)),COLUMN(G213)*99-98,99))="","",DATEVALUE(TRIM(MID(SUBSTITUTE($CP213," ",REPT(" ",99)),COLUMN(G213)*99-98,99))))</f>
        <v/>
      </c>
      <c r="CY213" s="39" t="str">
        <f t="shared" ref="CY213:CY256" si="164">IF(TRIM(MID(SUBSTITUTE($CP213," ",REPT(" ",99)),COLUMN(H213)*99-98,99))="","",DATEVALUE(TRIM(MID(SUBSTITUTE($CP213," ",REPT(" ",99)),COLUMN(H213)*99-98,99))))</f>
        <v/>
      </c>
      <c r="CZ213" s="39" t="str">
        <f t="shared" ref="CZ213:CZ256" si="165">IF(TRIM(MID(SUBSTITUTE($CP213," ",REPT(" ",99)),COLUMN(I213)*99-98,99))="","",DATEVALUE(TRIM(MID(SUBSTITUTE($CP213," ",REPT(" ",99)),COLUMN(I213)*99-98,99))))</f>
        <v/>
      </c>
    </row>
    <row r="214" spans="1:104" s="6" customFormat="1" ht="195" x14ac:dyDescent="0.25">
      <c r="A214" s="27">
        <v>213</v>
      </c>
      <c r="B214" s="27" t="s">
        <v>2289</v>
      </c>
      <c r="C214" s="27" t="s">
        <v>1023</v>
      </c>
      <c r="D214" s="27">
        <v>57179</v>
      </c>
      <c r="E214" s="29" t="s">
        <v>1728</v>
      </c>
      <c r="F214" s="30">
        <v>42013</v>
      </c>
      <c r="G214" s="132" t="s">
        <v>1729</v>
      </c>
      <c r="H214" s="27" t="s">
        <v>1023</v>
      </c>
      <c r="I214" s="28" t="s">
        <v>1730</v>
      </c>
      <c r="J214" s="30">
        <v>42369</v>
      </c>
      <c r="K214" s="198">
        <v>46721</v>
      </c>
      <c r="L214" s="27" t="s">
        <v>1731</v>
      </c>
      <c r="M214" s="27" t="s">
        <v>1732</v>
      </c>
      <c r="N214" s="27" t="s">
        <v>82</v>
      </c>
      <c r="O214" s="27">
        <v>420480</v>
      </c>
      <c r="P214" s="27"/>
      <c r="Q214" s="27"/>
      <c r="R214" s="199" t="s">
        <v>2143</v>
      </c>
      <c r="S214" s="200" t="s">
        <v>2144</v>
      </c>
      <c r="T214" s="27"/>
      <c r="U214" s="27"/>
      <c r="V214" s="27"/>
      <c r="W214" s="27"/>
      <c r="X214" s="75">
        <v>62.65</v>
      </c>
      <c r="Y214" s="75">
        <v>1152</v>
      </c>
      <c r="Z214" s="75">
        <v>420480</v>
      </c>
      <c r="AA214" s="28" t="s">
        <v>85</v>
      </c>
      <c r="AB214" s="27">
        <v>35</v>
      </c>
      <c r="AC214" s="27">
        <v>25</v>
      </c>
      <c r="AD214" s="27">
        <v>125</v>
      </c>
      <c r="AE214" s="75"/>
      <c r="AF214" s="27"/>
      <c r="AG214" s="27"/>
      <c r="AH214" s="27"/>
      <c r="AI214" s="27"/>
      <c r="AJ214" s="27">
        <v>0.3</v>
      </c>
      <c r="AK214" s="27" t="s">
        <v>1733</v>
      </c>
      <c r="AL214" s="27" t="s">
        <v>1734</v>
      </c>
      <c r="AM214" s="27" t="s">
        <v>1735</v>
      </c>
      <c r="AN214" s="27" t="s">
        <v>1045</v>
      </c>
      <c r="AO214" s="27" t="s">
        <v>89</v>
      </c>
      <c r="AP214" s="27" t="s">
        <v>90</v>
      </c>
      <c r="AQ214" s="27" t="s">
        <v>91</v>
      </c>
      <c r="AT214" s="27" t="str">
        <f t="shared" ca="1" si="144"/>
        <v>Действащо</v>
      </c>
      <c r="AU214" s="27" t="str">
        <f t="shared" si="145"/>
        <v>Действащо</v>
      </c>
      <c r="CE214" s="27" t="str">
        <f t="shared" si="146"/>
        <v/>
      </c>
      <c r="CF214" s="30" t="str">
        <f t="shared" si="147"/>
        <v/>
      </c>
      <c r="CG214" s="30" t="e">
        <f>IF(TRIM(MID(SUBSTITUTE($CE214," ",REPT(" ",99)),COLUMN(#REF!)*99-98,99))="","",DATEVALUE(TRIM(MID(SUBSTITUTE($CE214," ",REPT(" ",99)),COLUMN(#REF!)*99-98,99))))</f>
        <v>#REF!</v>
      </c>
      <c r="CH214" s="30" t="str">
        <f t="shared" si="148"/>
        <v/>
      </c>
      <c r="CI214" s="30" t="str">
        <f t="shared" si="149"/>
        <v/>
      </c>
      <c r="CJ214" s="30" t="str">
        <f t="shared" si="150"/>
        <v/>
      </c>
      <c r="CK214" s="30" t="str">
        <f t="shared" si="151"/>
        <v/>
      </c>
      <c r="CL214" s="30" t="str">
        <f t="shared" si="152"/>
        <v/>
      </c>
      <c r="CM214" s="30" t="str">
        <f t="shared" si="153"/>
        <v/>
      </c>
      <c r="CN214" s="30" t="str">
        <f t="shared" si="154"/>
        <v/>
      </c>
      <c r="CO214" s="30" t="str">
        <f t="shared" si="155"/>
        <v/>
      </c>
      <c r="CP214" s="27" t="str">
        <f t="shared" si="156"/>
        <v>22.12.2017 06.12.2019 9.11.2023</v>
      </c>
      <c r="CQ214" s="30">
        <f t="shared" si="157"/>
        <v>43091</v>
      </c>
      <c r="CR214" s="30" t="e">
        <f>IF(TRIM(MID(SUBSTITUTE($CP214," ",REPT(" ",99)),COLUMN(#REF!)*99-98,99))="","",DATEVALUE(TRIM(MID(SUBSTITUTE($CP214," ",REPT(" ",99)),COLUMN(#REF!)*99-98,99))))</f>
        <v>#REF!</v>
      </c>
      <c r="CS214" s="30">
        <f t="shared" si="158"/>
        <v>43805</v>
      </c>
      <c r="CT214" s="30">
        <f t="shared" si="159"/>
        <v>45239</v>
      </c>
      <c r="CU214" s="30" t="str">
        <f t="shared" si="160"/>
        <v/>
      </c>
      <c r="CV214" s="30" t="str">
        <f t="shared" si="161"/>
        <v/>
      </c>
      <c r="CW214" s="30" t="str">
        <f t="shared" si="162"/>
        <v/>
      </c>
      <c r="CX214" s="30" t="str">
        <f t="shared" si="163"/>
        <v/>
      </c>
      <c r="CY214" s="30" t="str">
        <f t="shared" si="164"/>
        <v/>
      </c>
      <c r="CZ214" s="30" t="str">
        <f t="shared" si="165"/>
        <v/>
      </c>
    </row>
    <row r="215" spans="1:104" s="17" customFormat="1" ht="195" x14ac:dyDescent="0.25">
      <c r="A215" s="74">
        <v>214</v>
      </c>
      <c r="B215" s="74" t="s">
        <v>2289</v>
      </c>
      <c r="C215" s="74" t="s">
        <v>1023</v>
      </c>
      <c r="D215" s="74">
        <v>57179</v>
      </c>
      <c r="E215" s="34" t="s">
        <v>1736</v>
      </c>
      <c r="F215" s="101">
        <v>42013</v>
      </c>
      <c r="G215" s="74" t="s">
        <v>1737</v>
      </c>
      <c r="H215" s="74" t="s">
        <v>1023</v>
      </c>
      <c r="I215" s="115" t="s">
        <v>1730</v>
      </c>
      <c r="J215" s="101">
        <v>42369</v>
      </c>
      <c r="K215" s="101">
        <v>43829</v>
      </c>
      <c r="L215" s="74" t="s">
        <v>1738</v>
      </c>
      <c r="M215" s="138" t="s">
        <v>1739</v>
      </c>
      <c r="N215" s="74" t="s">
        <v>82</v>
      </c>
      <c r="O215" s="74">
        <v>427780</v>
      </c>
      <c r="P215" s="74"/>
      <c r="Q215" s="74"/>
      <c r="R215" s="118">
        <v>144</v>
      </c>
      <c r="S215" s="101">
        <v>43091</v>
      </c>
      <c r="T215" s="74">
        <v>182</v>
      </c>
      <c r="U215" s="101">
        <v>43822</v>
      </c>
      <c r="V215" s="74"/>
      <c r="W215" s="74"/>
      <c r="X215" s="122">
        <v>92.95</v>
      </c>
      <c r="Y215" s="122">
        <v>1172</v>
      </c>
      <c r="Z215" s="122">
        <v>427780</v>
      </c>
      <c r="AA215" s="115" t="s">
        <v>85</v>
      </c>
      <c r="AB215" s="74">
        <v>35</v>
      </c>
      <c r="AC215" s="74">
        <v>25</v>
      </c>
      <c r="AD215" s="74">
        <v>125</v>
      </c>
      <c r="AE215" s="122"/>
      <c r="AF215" s="74"/>
      <c r="AG215" s="74"/>
      <c r="AH215" s="74"/>
      <c r="AI215" s="74"/>
      <c r="AJ215" s="74">
        <v>0.3</v>
      </c>
      <c r="AK215" s="74" t="s">
        <v>1733</v>
      </c>
      <c r="AL215" s="74" t="s">
        <v>1740</v>
      </c>
      <c r="AM215" s="74" t="s">
        <v>1741</v>
      </c>
      <c r="AN215" s="74" t="s">
        <v>1045</v>
      </c>
      <c r="AO215" s="74" t="s">
        <v>89</v>
      </c>
      <c r="AP215" s="74" t="s">
        <v>90</v>
      </c>
      <c r="AQ215" s="74" t="s">
        <v>91</v>
      </c>
      <c r="AT215" s="74" t="str">
        <f t="shared" ca="1" si="144"/>
        <v>Прекратено</v>
      </c>
      <c r="AU215" s="74" t="str">
        <f t="shared" si="145"/>
        <v>Действащо</v>
      </c>
      <c r="CE215" s="74" t="str">
        <f t="shared" si="146"/>
        <v/>
      </c>
      <c r="CF215" s="101" t="str">
        <f t="shared" si="147"/>
        <v/>
      </c>
      <c r="CG215" s="101" t="e">
        <f>IF(TRIM(MID(SUBSTITUTE($CE215," ",REPT(" ",99)),COLUMN(#REF!)*99-98,99))="","",DATEVALUE(TRIM(MID(SUBSTITUTE($CE215," ",REPT(" ",99)),COLUMN(#REF!)*99-98,99))))</f>
        <v>#REF!</v>
      </c>
      <c r="CH215" s="101" t="str">
        <f t="shared" si="148"/>
        <v/>
      </c>
      <c r="CI215" s="101" t="str">
        <f t="shared" si="149"/>
        <v/>
      </c>
      <c r="CJ215" s="101" t="str">
        <f t="shared" si="150"/>
        <v/>
      </c>
      <c r="CK215" s="101" t="str">
        <f t="shared" si="151"/>
        <v/>
      </c>
      <c r="CL215" s="101" t="str">
        <f t="shared" si="152"/>
        <v/>
      </c>
      <c r="CM215" s="101" t="str">
        <f t="shared" si="153"/>
        <v/>
      </c>
      <c r="CN215" s="101" t="str">
        <f t="shared" si="154"/>
        <v/>
      </c>
      <c r="CO215" s="101" t="str">
        <f t="shared" si="155"/>
        <v/>
      </c>
      <c r="CP215" s="74" t="str">
        <f t="shared" si="156"/>
        <v>22.12.2017</v>
      </c>
      <c r="CQ215" s="101">
        <f t="shared" si="157"/>
        <v>43091</v>
      </c>
      <c r="CR215" s="101" t="e">
        <f>IF(TRIM(MID(SUBSTITUTE($CP215," ",REPT(" ",99)),COLUMN(#REF!)*99-98,99))="","",DATEVALUE(TRIM(MID(SUBSTITUTE($CP215," ",REPT(" ",99)),COLUMN(#REF!)*99-98,99))))</f>
        <v>#REF!</v>
      </c>
      <c r="CS215" s="101" t="str">
        <f t="shared" si="158"/>
        <v/>
      </c>
      <c r="CT215" s="101" t="str">
        <f t="shared" si="159"/>
        <v/>
      </c>
      <c r="CU215" s="101" t="str">
        <f t="shared" si="160"/>
        <v/>
      </c>
      <c r="CV215" s="101" t="str">
        <f t="shared" si="161"/>
        <v/>
      </c>
      <c r="CW215" s="101" t="str">
        <f t="shared" si="162"/>
        <v/>
      </c>
      <c r="CX215" s="101" t="str">
        <f t="shared" si="163"/>
        <v/>
      </c>
      <c r="CY215" s="101" t="str">
        <f t="shared" si="164"/>
        <v/>
      </c>
      <c r="CZ215" s="101" t="str">
        <f t="shared" si="165"/>
        <v/>
      </c>
    </row>
    <row r="216" spans="1:104" s="14" customFormat="1" ht="195" x14ac:dyDescent="0.25">
      <c r="A216" s="65">
        <v>215</v>
      </c>
      <c r="B216" s="65" t="s">
        <v>2308</v>
      </c>
      <c r="C216" s="65" t="s">
        <v>801</v>
      </c>
      <c r="D216" s="66">
        <v>93517</v>
      </c>
      <c r="E216" s="67" t="s">
        <v>1742</v>
      </c>
      <c r="F216" s="68">
        <v>42016</v>
      </c>
      <c r="G216" s="275" t="s">
        <v>1743</v>
      </c>
      <c r="H216" s="65" t="s">
        <v>801</v>
      </c>
      <c r="I216" s="65">
        <v>21912</v>
      </c>
      <c r="J216" s="68">
        <v>42016</v>
      </c>
      <c r="K216" s="68">
        <v>46203</v>
      </c>
      <c r="L216" s="276" t="s">
        <v>1744</v>
      </c>
      <c r="M216" s="65" t="s">
        <v>991</v>
      </c>
      <c r="N216" s="65" t="s">
        <v>142</v>
      </c>
      <c r="O216" s="65">
        <v>260000</v>
      </c>
      <c r="P216" s="65">
        <v>17</v>
      </c>
      <c r="Q216" s="68">
        <v>43894</v>
      </c>
      <c r="R216" s="89" t="s">
        <v>1745</v>
      </c>
      <c r="S216" s="68" t="s">
        <v>1746</v>
      </c>
      <c r="T216" s="65"/>
      <c r="U216" s="65"/>
      <c r="V216" s="65"/>
      <c r="W216" s="65"/>
      <c r="X216" s="100"/>
      <c r="Y216" s="100">
        <v>713</v>
      </c>
      <c r="Z216" s="100">
        <v>260000</v>
      </c>
      <c r="AA216" s="66" t="s">
        <v>85</v>
      </c>
      <c r="AB216" s="65">
        <v>35</v>
      </c>
      <c r="AC216" s="65">
        <v>25</v>
      </c>
      <c r="AD216" s="65">
        <v>125</v>
      </c>
      <c r="AE216" s="100"/>
      <c r="AF216" s="65"/>
      <c r="AG216" s="65"/>
      <c r="AH216" s="100">
        <v>17.2</v>
      </c>
      <c r="AI216" s="65"/>
      <c r="AJ216" s="65">
        <v>0.3</v>
      </c>
      <c r="AK216" s="277" t="s">
        <v>1747</v>
      </c>
      <c r="AL216" s="65" t="s">
        <v>1748</v>
      </c>
      <c r="AM216" s="65" t="s">
        <v>1749</v>
      </c>
      <c r="AN216" s="65" t="s">
        <v>1045</v>
      </c>
      <c r="AO216" s="65" t="s">
        <v>89</v>
      </c>
      <c r="AP216" s="65" t="s">
        <v>90</v>
      </c>
      <c r="AQ216" s="65" t="s">
        <v>261</v>
      </c>
      <c r="AT216" s="65" t="str">
        <f t="shared" ca="1" si="144"/>
        <v>Изтекло</v>
      </c>
      <c r="AU216" s="65" t="str">
        <f t="shared" si="145"/>
        <v>Действащо</v>
      </c>
      <c r="CE216" s="65" t="str">
        <f t="shared" si="146"/>
        <v>04.03.2020</v>
      </c>
      <c r="CF216" s="68">
        <f t="shared" si="147"/>
        <v>43894</v>
      </c>
      <c r="CG216" s="68" t="e">
        <f>IF(TRIM(MID(SUBSTITUTE($CE216," ",REPT(" ",99)),COLUMN(#REF!)*99-98,99))="","",DATEVALUE(TRIM(MID(SUBSTITUTE($CE216," ",REPT(" ",99)),COLUMN(#REF!)*99-98,99))))</f>
        <v>#REF!</v>
      </c>
      <c r="CH216" s="68" t="str">
        <f t="shared" si="148"/>
        <v/>
      </c>
      <c r="CI216" s="68" t="str">
        <f t="shared" si="149"/>
        <v/>
      </c>
      <c r="CJ216" s="68" t="str">
        <f t="shared" si="150"/>
        <v/>
      </c>
      <c r="CK216" s="68" t="str">
        <f t="shared" si="151"/>
        <v/>
      </c>
      <c r="CL216" s="68" t="str">
        <f t="shared" si="152"/>
        <v/>
      </c>
      <c r="CM216" s="68" t="str">
        <f t="shared" si="153"/>
        <v/>
      </c>
      <c r="CN216" s="68" t="str">
        <f t="shared" si="154"/>
        <v/>
      </c>
      <c r="CO216" s="68" t="str">
        <f t="shared" si="155"/>
        <v/>
      </c>
      <c r="CP216" s="65" t="str">
        <f t="shared" si="156"/>
        <v>4.3.2020 1.6.2023</v>
      </c>
      <c r="CQ216" s="68">
        <f t="shared" si="157"/>
        <v>43894</v>
      </c>
      <c r="CR216" s="68" t="e">
        <f>IF(TRIM(MID(SUBSTITUTE($CP216," ",REPT(" ",99)),COLUMN(#REF!)*99-98,99))="","",DATEVALUE(TRIM(MID(SUBSTITUTE($CP216," ",REPT(" ",99)),COLUMN(#REF!)*99-98,99))))</f>
        <v>#REF!</v>
      </c>
      <c r="CS216" s="68">
        <f t="shared" si="158"/>
        <v>45078</v>
      </c>
      <c r="CT216" s="68" t="str">
        <f t="shared" si="159"/>
        <v/>
      </c>
      <c r="CU216" s="68" t="str">
        <f t="shared" si="160"/>
        <v/>
      </c>
      <c r="CV216" s="68" t="str">
        <f t="shared" si="161"/>
        <v/>
      </c>
      <c r="CW216" s="68" t="str">
        <f t="shared" si="162"/>
        <v/>
      </c>
      <c r="CX216" s="68" t="str">
        <f t="shared" si="163"/>
        <v/>
      </c>
      <c r="CY216" s="68" t="str">
        <f t="shared" si="164"/>
        <v/>
      </c>
      <c r="CZ216" s="68" t="str">
        <f t="shared" si="165"/>
        <v/>
      </c>
    </row>
    <row r="217" spans="1:104" s="208" customFormat="1" ht="45" x14ac:dyDescent="0.25">
      <c r="A217" s="201">
        <v>216</v>
      </c>
      <c r="B217" s="201" t="s">
        <v>2309</v>
      </c>
      <c r="C217" s="201" t="s">
        <v>1281</v>
      </c>
      <c r="D217" s="202" t="s">
        <v>1750</v>
      </c>
      <c r="E217" s="203" t="s">
        <v>1751</v>
      </c>
      <c r="F217" s="204">
        <v>37496</v>
      </c>
      <c r="G217" s="201" t="s">
        <v>1752</v>
      </c>
      <c r="H217" s="201" t="s">
        <v>1753</v>
      </c>
      <c r="I217" s="201">
        <v>78519</v>
      </c>
      <c r="J217" s="204">
        <v>37496</v>
      </c>
      <c r="K217" s="204">
        <v>44801</v>
      </c>
      <c r="L217" s="201" t="s">
        <v>1754</v>
      </c>
      <c r="M217" s="201" t="s">
        <v>1755</v>
      </c>
      <c r="N217" s="201" t="s">
        <v>142</v>
      </c>
      <c r="O217" s="201">
        <v>230000</v>
      </c>
      <c r="P217" s="201"/>
      <c r="Q217" s="201"/>
      <c r="R217" s="205"/>
      <c r="S217" s="201"/>
      <c r="T217" s="201"/>
      <c r="U217" s="201"/>
      <c r="V217" s="201"/>
      <c r="W217" s="201"/>
      <c r="X217" s="206"/>
      <c r="Y217" s="206">
        <v>630</v>
      </c>
      <c r="Z217" s="206">
        <v>230000</v>
      </c>
      <c r="AA217" s="201" t="s">
        <v>109</v>
      </c>
      <c r="AB217" s="201">
        <v>60</v>
      </c>
      <c r="AC217" s="201">
        <v>25</v>
      </c>
      <c r="AD217" s="201">
        <v>125</v>
      </c>
      <c r="AE217" s="206"/>
      <c r="AF217" s="201"/>
      <c r="AG217" s="201"/>
      <c r="AH217" s="201"/>
      <c r="AI217" s="201"/>
      <c r="AJ217" s="201">
        <v>0.3</v>
      </c>
      <c r="AK217" s="201"/>
      <c r="AL217" s="201" t="s">
        <v>1756</v>
      </c>
      <c r="AM217" s="201" t="s">
        <v>1757</v>
      </c>
      <c r="AN217" s="201" t="s">
        <v>1045</v>
      </c>
      <c r="AO217" s="201"/>
      <c r="AP217" s="201"/>
      <c r="AQ217" s="201"/>
      <c r="AT217" s="201" t="str">
        <f t="shared" ca="1" si="144"/>
        <v>Изтекло</v>
      </c>
      <c r="AU217" s="201" t="str">
        <f t="shared" si="145"/>
        <v>Действащо</v>
      </c>
      <c r="CE217" s="201" t="str">
        <f t="shared" si="146"/>
        <v/>
      </c>
      <c r="CF217" s="204" t="str">
        <f t="shared" si="147"/>
        <v/>
      </c>
      <c r="CG217" s="204" t="e">
        <f>IF(TRIM(MID(SUBSTITUTE($CE217," ",REPT(" ",99)),COLUMN(#REF!)*99-98,99))="","",DATEVALUE(TRIM(MID(SUBSTITUTE($CE217," ",REPT(" ",99)),COLUMN(#REF!)*99-98,99))))</f>
        <v>#REF!</v>
      </c>
      <c r="CH217" s="204" t="str">
        <f t="shared" si="148"/>
        <v/>
      </c>
      <c r="CI217" s="204" t="str">
        <f t="shared" si="149"/>
        <v/>
      </c>
      <c r="CJ217" s="204" t="str">
        <f t="shared" si="150"/>
        <v/>
      </c>
      <c r="CK217" s="204" t="str">
        <f t="shared" si="151"/>
        <v/>
      </c>
      <c r="CL217" s="204" t="str">
        <f t="shared" si="152"/>
        <v/>
      </c>
      <c r="CM217" s="204" t="str">
        <f t="shared" si="153"/>
        <v/>
      </c>
      <c r="CN217" s="204" t="str">
        <f t="shared" si="154"/>
        <v/>
      </c>
      <c r="CO217" s="204" t="str">
        <f t="shared" si="155"/>
        <v/>
      </c>
      <c r="CP217" s="201" t="str">
        <f t="shared" si="156"/>
        <v/>
      </c>
      <c r="CQ217" s="204" t="str">
        <f t="shared" si="157"/>
        <v/>
      </c>
      <c r="CR217" s="204" t="e">
        <f>IF(TRIM(MID(SUBSTITUTE($CP217," ",REPT(" ",99)),COLUMN(#REF!)*99-98,99))="","",DATEVALUE(TRIM(MID(SUBSTITUTE($CP217," ",REPT(" ",99)),COLUMN(#REF!)*99-98,99))))</f>
        <v>#REF!</v>
      </c>
      <c r="CS217" s="204" t="str">
        <f t="shared" si="158"/>
        <v/>
      </c>
      <c r="CT217" s="204" t="str">
        <f t="shared" si="159"/>
        <v/>
      </c>
      <c r="CU217" s="204" t="str">
        <f t="shared" si="160"/>
        <v/>
      </c>
      <c r="CV217" s="204" t="str">
        <f t="shared" si="161"/>
        <v/>
      </c>
      <c r="CW217" s="204" t="str">
        <f t="shared" si="162"/>
        <v/>
      </c>
      <c r="CX217" s="204" t="str">
        <f t="shared" si="163"/>
        <v/>
      </c>
      <c r="CY217" s="204" t="str">
        <f t="shared" si="164"/>
        <v/>
      </c>
      <c r="CZ217" s="204" t="str">
        <f t="shared" si="165"/>
        <v/>
      </c>
    </row>
    <row r="218" spans="1:104" s="208" customFormat="1" ht="60" x14ac:dyDescent="0.25">
      <c r="A218" s="201">
        <v>217</v>
      </c>
      <c r="B218" s="201" t="s">
        <v>2309</v>
      </c>
      <c r="C218" s="201" t="s">
        <v>1281</v>
      </c>
      <c r="D218" s="202" t="s">
        <v>1750</v>
      </c>
      <c r="E218" s="203" t="s">
        <v>1758</v>
      </c>
      <c r="F218" s="204">
        <v>37554</v>
      </c>
      <c r="G218" s="201" t="s">
        <v>1752</v>
      </c>
      <c r="H218" s="201" t="s">
        <v>1759</v>
      </c>
      <c r="I218" s="201">
        <v>47620</v>
      </c>
      <c r="J218" s="204">
        <v>37554</v>
      </c>
      <c r="K218" s="204">
        <v>44859</v>
      </c>
      <c r="L218" s="201" t="s">
        <v>1760</v>
      </c>
      <c r="M218" s="215" t="s">
        <v>1761</v>
      </c>
      <c r="N218" s="201" t="s">
        <v>142</v>
      </c>
      <c r="O218" s="201">
        <v>164250</v>
      </c>
      <c r="P218" s="201"/>
      <c r="Q218" s="201"/>
      <c r="R218" s="205"/>
      <c r="S218" s="201"/>
      <c r="T218" s="201"/>
      <c r="U218" s="201"/>
      <c r="V218" s="201"/>
      <c r="W218" s="201"/>
      <c r="X218" s="206"/>
      <c r="Y218" s="206">
        <v>360</v>
      </c>
      <c r="Z218" s="206">
        <v>164250</v>
      </c>
      <c r="AA218" s="201" t="s">
        <v>192</v>
      </c>
      <c r="AB218" s="201">
        <v>35</v>
      </c>
      <c r="AC218" s="201">
        <v>15</v>
      </c>
      <c r="AD218" s="201">
        <v>70</v>
      </c>
      <c r="AE218" s="206"/>
      <c r="AF218" s="201"/>
      <c r="AG218" s="201"/>
      <c r="AH218" s="201">
        <v>15</v>
      </c>
      <c r="AI218" s="201">
        <v>2</v>
      </c>
      <c r="AJ218" s="201">
        <v>0.3</v>
      </c>
      <c r="AK218" s="201"/>
      <c r="AL218" s="201" t="s">
        <v>1762</v>
      </c>
      <c r="AM218" s="201" t="s">
        <v>1763</v>
      </c>
      <c r="AN218" s="201" t="s">
        <v>1045</v>
      </c>
      <c r="AO218" s="201"/>
      <c r="AP218" s="201"/>
      <c r="AQ218" s="201"/>
      <c r="AT218" s="201" t="str">
        <f t="shared" ca="1" si="144"/>
        <v>Изтекло</v>
      </c>
      <c r="AU218" s="201" t="str">
        <f t="shared" si="145"/>
        <v>Действащо</v>
      </c>
      <c r="CE218" s="201" t="str">
        <f t="shared" si="146"/>
        <v/>
      </c>
      <c r="CF218" s="204" t="str">
        <f t="shared" si="147"/>
        <v/>
      </c>
      <c r="CG218" s="204" t="e">
        <f>IF(TRIM(MID(SUBSTITUTE($CE218," ",REPT(" ",99)),COLUMN(#REF!)*99-98,99))="","",DATEVALUE(TRIM(MID(SUBSTITUTE($CE218," ",REPT(" ",99)),COLUMN(#REF!)*99-98,99))))</f>
        <v>#REF!</v>
      </c>
      <c r="CH218" s="204" t="str">
        <f t="shared" si="148"/>
        <v/>
      </c>
      <c r="CI218" s="204" t="str">
        <f t="shared" si="149"/>
        <v/>
      </c>
      <c r="CJ218" s="204" t="str">
        <f t="shared" si="150"/>
        <v/>
      </c>
      <c r="CK218" s="204" t="str">
        <f t="shared" si="151"/>
        <v/>
      </c>
      <c r="CL218" s="204" t="str">
        <f t="shared" si="152"/>
        <v/>
      </c>
      <c r="CM218" s="204" t="str">
        <f t="shared" si="153"/>
        <v/>
      </c>
      <c r="CN218" s="204" t="str">
        <f t="shared" si="154"/>
        <v/>
      </c>
      <c r="CO218" s="204" t="str">
        <f t="shared" si="155"/>
        <v/>
      </c>
      <c r="CP218" s="201" t="str">
        <f t="shared" si="156"/>
        <v/>
      </c>
      <c r="CQ218" s="204" t="str">
        <f t="shared" si="157"/>
        <v/>
      </c>
      <c r="CR218" s="204" t="e">
        <f>IF(TRIM(MID(SUBSTITUTE($CP218," ",REPT(" ",99)),COLUMN(#REF!)*99-98,99))="","",DATEVALUE(TRIM(MID(SUBSTITUTE($CP218," ",REPT(" ",99)),COLUMN(#REF!)*99-98,99))))</f>
        <v>#REF!</v>
      </c>
      <c r="CS218" s="204" t="str">
        <f t="shared" si="158"/>
        <v/>
      </c>
      <c r="CT218" s="204" t="str">
        <f t="shared" si="159"/>
        <v/>
      </c>
      <c r="CU218" s="204" t="str">
        <f t="shared" si="160"/>
        <v/>
      </c>
      <c r="CV218" s="204" t="str">
        <f t="shared" si="161"/>
        <v/>
      </c>
      <c r="CW218" s="204" t="str">
        <f t="shared" si="162"/>
        <v/>
      </c>
      <c r="CX218" s="204" t="str">
        <f t="shared" si="163"/>
        <v/>
      </c>
      <c r="CY218" s="204" t="str">
        <f t="shared" si="164"/>
        <v/>
      </c>
      <c r="CZ218" s="204" t="str">
        <f t="shared" si="165"/>
        <v/>
      </c>
    </row>
    <row r="219" spans="1:104" s="208" customFormat="1" ht="45" x14ac:dyDescent="0.25">
      <c r="A219" s="201">
        <v>218</v>
      </c>
      <c r="B219" s="201" t="s">
        <v>1764</v>
      </c>
      <c r="C219" s="201" t="s">
        <v>147</v>
      </c>
      <c r="D219" s="202" t="s">
        <v>1765</v>
      </c>
      <c r="E219" s="203" t="s">
        <v>1766</v>
      </c>
      <c r="F219" s="204">
        <v>42068</v>
      </c>
      <c r="G219" s="201" t="s">
        <v>1767</v>
      </c>
      <c r="H219" s="201" t="s">
        <v>1633</v>
      </c>
      <c r="I219" s="201">
        <v>10176</v>
      </c>
      <c r="J219" s="204">
        <v>42068</v>
      </c>
      <c r="K219" s="204">
        <v>44946</v>
      </c>
      <c r="L219" s="201" t="s">
        <v>209</v>
      </c>
      <c r="M219" s="201" t="s">
        <v>210</v>
      </c>
      <c r="N219" s="201" t="s">
        <v>142</v>
      </c>
      <c r="O219" s="216">
        <v>74000</v>
      </c>
      <c r="P219" s="201" t="s">
        <v>1768</v>
      </c>
      <c r="Q219" s="204" t="s">
        <v>1769</v>
      </c>
      <c r="R219" s="205">
        <v>107</v>
      </c>
      <c r="S219" s="204">
        <v>44092</v>
      </c>
      <c r="T219" s="201"/>
      <c r="U219" s="201"/>
      <c r="V219" s="201"/>
      <c r="W219" s="201"/>
      <c r="X219" s="206">
        <v>0.375</v>
      </c>
      <c r="Y219" s="206">
        <v>5.25</v>
      </c>
      <c r="Z219" s="206">
        <v>4500</v>
      </c>
      <c r="AA219" s="201" t="s">
        <v>310</v>
      </c>
      <c r="AB219" s="201">
        <v>35</v>
      </c>
      <c r="AC219" s="201">
        <v>25</v>
      </c>
      <c r="AD219" s="201">
        <v>125</v>
      </c>
      <c r="AE219" s="206"/>
      <c r="AF219" s="201"/>
      <c r="AG219" s="201"/>
      <c r="AH219" s="201"/>
      <c r="AI219" s="201">
        <v>2</v>
      </c>
      <c r="AJ219" s="201"/>
      <c r="AK219" s="201"/>
      <c r="AL219" s="201" t="s">
        <v>1770</v>
      </c>
      <c r="AM219" s="201" t="s">
        <v>1771</v>
      </c>
      <c r="AN219" s="201" t="s">
        <v>1045</v>
      </c>
      <c r="AO219" s="201"/>
      <c r="AP219" s="201"/>
      <c r="AQ219" s="201"/>
      <c r="AT219" s="201" t="str">
        <f t="shared" ca="1" si="144"/>
        <v>Изтекло</v>
      </c>
      <c r="AU219" s="201" t="str">
        <f t="shared" si="145"/>
        <v>Действащо</v>
      </c>
      <c r="CE219" s="201" t="str">
        <f t="shared" si="146"/>
        <v>22.3.2018 18.9.2020</v>
      </c>
      <c r="CF219" s="204">
        <f t="shared" si="147"/>
        <v>43181</v>
      </c>
      <c r="CG219" s="204" t="e">
        <f>IF(TRIM(MID(SUBSTITUTE($CE219," ",REPT(" ",99)),COLUMN(#REF!)*99-98,99))="","",DATEVALUE(TRIM(MID(SUBSTITUTE($CE219," ",REPT(" ",99)),COLUMN(#REF!)*99-98,99))))</f>
        <v>#REF!</v>
      </c>
      <c r="CH219" s="204">
        <f t="shared" si="148"/>
        <v>44092</v>
      </c>
      <c r="CI219" s="204" t="str">
        <f t="shared" si="149"/>
        <v/>
      </c>
      <c r="CJ219" s="204" t="str">
        <f t="shared" si="150"/>
        <v/>
      </c>
      <c r="CK219" s="204" t="str">
        <f t="shared" si="151"/>
        <v/>
      </c>
      <c r="CL219" s="204" t="str">
        <f t="shared" si="152"/>
        <v/>
      </c>
      <c r="CM219" s="204" t="str">
        <f t="shared" si="153"/>
        <v/>
      </c>
      <c r="CN219" s="204" t="str">
        <f t="shared" si="154"/>
        <v/>
      </c>
      <c r="CO219" s="204" t="str">
        <f t="shared" si="155"/>
        <v/>
      </c>
      <c r="CP219" s="201" t="str">
        <f t="shared" si="156"/>
        <v>18.09.2020</v>
      </c>
      <c r="CQ219" s="204">
        <f t="shared" si="157"/>
        <v>44092</v>
      </c>
      <c r="CR219" s="204" t="e">
        <f>IF(TRIM(MID(SUBSTITUTE($CP219," ",REPT(" ",99)),COLUMN(#REF!)*99-98,99))="","",DATEVALUE(TRIM(MID(SUBSTITUTE($CP219," ",REPT(" ",99)),COLUMN(#REF!)*99-98,99))))</f>
        <v>#REF!</v>
      </c>
      <c r="CS219" s="204" t="str">
        <f t="shared" si="158"/>
        <v/>
      </c>
      <c r="CT219" s="204" t="str">
        <f t="shared" si="159"/>
        <v/>
      </c>
      <c r="CU219" s="204" t="str">
        <f t="shared" si="160"/>
        <v/>
      </c>
      <c r="CV219" s="204" t="str">
        <f t="shared" si="161"/>
        <v/>
      </c>
      <c r="CW219" s="204" t="str">
        <f t="shared" si="162"/>
        <v/>
      </c>
      <c r="CX219" s="204" t="str">
        <f t="shared" si="163"/>
        <v/>
      </c>
      <c r="CY219" s="204" t="str">
        <f t="shared" si="164"/>
        <v/>
      </c>
      <c r="CZ219" s="204" t="str">
        <f t="shared" si="165"/>
        <v/>
      </c>
    </row>
    <row r="220" spans="1:104" s="226" customFormat="1" ht="195" x14ac:dyDescent="0.25">
      <c r="A220" s="218">
        <v>219</v>
      </c>
      <c r="B220" s="219" t="s">
        <v>1764</v>
      </c>
      <c r="C220" s="219" t="s">
        <v>147</v>
      </c>
      <c r="D220" s="217" t="s">
        <v>1765</v>
      </c>
      <c r="E220" s="220" t="s">
        <v>1766</v>
      </c>
      <c r="F220" s="221">
        <v>42068</v>
      </c>
      <c r="G220" s="219" t="s">
        <v>1767</v>
      </c>
      <c r="H220" s="219" t="s">
        <v>1633</v>
      </c>
      <c r="I220" s="219">
        <v>10176</v>
      </c>
      <c r="J220" s="221">
        <v>42068</v>
      </c>
      <c r="K220" s="221">
        <v>44947</v>
      </c>
      <c r="L220" s="219" t="s">
        <v>209</v>
      </c>
      <c r="M220" s="219" t="s">
        <v>210</v>
      </c>
      <c r="N220" s="219" t="s">
        <v>142</v>
      </c>
      <c r="O220" s="222">
        <v>14000</v>
      </c>
      <c r="P220" s="219" t="s">
        <v>1768</v>
      </c>
      <c r="Q220" s="221" t="s">
        <v>1769</v>
      </c>
      <c r="R220" s="223">
        <v>107</v>
      </c>
      <c r="S220" s="221">
        <v>44092</v>
      </c>
      <c r="T220" s="219"/>
      <c r="U220" s="219"/>
      <c r="V220" s="219"/>
      <c r="W220" s="219"/>
      <c r="X220" s="224">
        <v>6</v>
      </c>
      <c r="Y220" s="224">
        <v>27.6</v>
      </c>
      <c r="Z220" s="224">
        <v>14000</v>
      </c>
      <c r="AA220" s="219" t="s">
        <v>310</v>
      </c>
      <c r="AB220" s="219">
        <v>35</v>
      </c>
      <c r="AC220" s="219"/>
      <c r="AD220" s="219"/>
      <c r="AE220" s="224"/>
      <c r="AF220" s="219"/>
      <c r="AG220" s="219"/>
      <c r="AH220" s="219"/>
      <c r="AI220" s="219">
        <v>5</v>
      </c>
      <c r="AJ220" s="219">
        <v>5</v>
      </c>
      <c r="AK220" s="225" t="s">
        <v>1772</v>
      </c>
      <c r="AL220" s="219" t="s">
        <v>1770</v>
      </c>
      <c r="AM220" s="219" t="s">
        <v>1771</v>
      </c>
      <c r="AN220" s="219" t="s">
        <v>1045</v>
      </c>
      <c r="AO220" s="219" t="s">
        <v>89</v>
      </c>
      <c r="AP220" s="219" t="s">
        <v>90</v>
      </c>
      <c r="AQ220" s="219" t="s">
        <v>145</v>
      </c>
      <c r="AT220" s="219" t="str">
        <f t="shared" ca="1" si="144"/>
        <v>Изтекло</v>
      </c>
      <c r="AU220" s="219" t="str">
        <f t="shared" si="145"/>
        <v>Действащо</v>
      </c>
      <c r="CE220" s="219" t="str">
        <f t="shared" si="146"/>
        <v>22.3.2018 18.9.2020</v>
      </c>
      <c r="CF220" s="221">
        <f t="shared" si="147"/>
        <v>43181</v>
      </c>
      <c r="CG220" s="221" t="e">
        <f>IF(TRIM(MID(SUBSTITUTE($CE220," ",REPT(" ",99)),COLUMN(#REF!)*99-98,99))="","",DATEVALUE(TRIM(MID(SUBSTITUTE($CE220," ",REPT(" ",99)),COLUMN(#REF!)*99-98,99))))</f>
        <v>#REF!</v>
      </c>
      <c r="CH220" s="221">
        <f t="shared" si="148"/>
        <v>44092</v>
      </c>
      <c r="CI220" s="221" t="str">
        <f t="shared" si="149"/>
        <v/>
      </c>
      <c r="CJ220" s="221" t="str">
        <f t="shared" si="150"/>
        <v/>
      </c>
      <c r="CK220" s="221" t="str">
        <f t="shared" si="151"/>
        <v/>
      </c>
      <c r="CL220" s="221" t="str">
        <f t="shared" si="152"/>
        <v/>
      </c>
      <c r="CM220" s="221" t="str">
        <f t="shared" si="153"/>
        <v/>
      </c>
      <c r="CN220" s="221" t="str">
        <f t="shared" si="154"/>
        <v/>
      </c>
      <c r="CO220" s="221" t="str">
        <f t="shared" si="155"/>
        <v/>
      </c>
      <c r="CP220" s="219" t="str">
        <f t="shared" si="156"/>
        <v>18.09.2020</v>
      </c>
      <c r="CQ220" s="221">
        <f t="shared" si="157"/>
        <v>44092</v>
      </c>
      <c r="CR220" s="221" t="e">
        <f>IF(TRIM(MID(SUBSTITUTE($CP220," ",REPT(" ",99)),COLUMN(#REF!)*99-98,99))="","",DATEVALUE(TRIM(MID(SUBSTITUTE($CP220," ",REPT(" ",99)),COLUMN(#REF!)*99-98,99))))</f>
        <v>#REF!</v>
      </c>
      <c r="CS220" s="221" t="str">
        <f t="shared" si="158"/>
        <v/>
      </c>
      <c r="CT220" s="221" t="str">
        <f t="shared" si="159"/>
        <v/>
      </c>
      <c r="CU220" s="221" t="str">
        <f t="shared" si="160"/>
        <v/>
      </c>
      <c r="CV220" s="221" t="str">
        <f t="shared" si="161"/>
        <v/>
      </c>
      <c r="CW220" s="221" t="str">
        <f t="shared" si="162"/>
        <v/>
      </c>
      <c r="CX220" s="221" t="str">
        <f t="shared" si="163"/>
        <v/>
      </c>
      <c r="CY220" s="221" t="str">
        <f t="shared" si="164"/>
        <v/>
      </c>
      <c r="CZ220" s="221" t="str">
        <f t="shared" si="165"/>
        <v/>
      </c>
    </row>
    <row r="221" spans="1:104" s="6" customFormat="1" ht="75" x14ac:dyDescent="0.25">
      <c r="A221" s="27">
        <v>220</v>
      </c>
      <c r="B221" s="27" t="s">
        <v>1773</v>
      </c>
      <c r="C221" s="27" t="s">
        <v>225</v>
      </c>
      <c r="D221" s="28" t="s">
        <v>1774</v>
      </c>
      <c r="E221" s="29" t="s">
        <v>1775</v>
      </c>
      <c r="F221" s="30">
        <v>42076</v>
      </c>
      <c r="G221" s="132" t="s">
        <v>1776</v>
      </c>
      <c r="H221" s="27" t="s">
        <v>225</v>
      </c>
      <c r="I221" s="27">
        <v>51500</v>
      </c>
      <c r="J221" s="30">
        <v>42076</v>
      </c>
      <c r="K221" s="30">
        <v>49381</v>
      </c>
      <c r="L221" s="27" t="s">
        <v>1086</v>
      </c>
      <c r="M221" s="27" t="s">
        <v>152</v>
      </c>
      <c r="N221" s="27" t="s">
        <v>82</v>
      </c>
      <c r="O221" s="27">
        <v>289810</v>
      </c>
      <c r="P221" s="27"/>
      <c r="Q221" s="27"/>
      <c r="R221" s="1"/>
      <c r="S221" s="27"/>
      <c r="T221" s="27"/>
      <c r="U221" s="27"/>
      <c r="V221" s="27"/>
      <c r="W221" s="27"/>
      <c r="X221" s="75">
        <v>79.38</v>
      </c>
      <c r="Y221" s="75">
        <v>794</v>
      </c>
      <c r="Z221" s="27">
        <v>289810</v>
      </c>
      <c r="AA221" s="27" t="s">
        <v>310</v>
      </c>
      <c r="AB221" s="27">
        <v>35</v>
      </c>
      <c r="AC221" s="27">
        <v>25</v>
      </c>
      <c r="AD221" s="27">
        <v>125</v>
      </c>
      <c r="AE221" s="75"/>
      <c r="AF221" s="27"/>
      <c r="AG221" s="27"/>
      <c r="AH221" s="27">
        <v>15</v>
      </c>
      <c r="AI221" s="27">
        <v>2</v>
      </c>
      <c r="AJ221" s="27">
        <v>0.3</v>
      </c>
      <c r="AK221" s="27" t="s">
        <v>1087</v>
      </c>
      <c r="AL221" s="27" t="s">
        <v>1777</v>
      </c>
      <c r="AM221" s="27" t="s">
        <v>1778</v>
      </c>
      <c r="AN221" s="27" t="s">
        <v>1045</v>
      </c>
      <c r="AO221" s="27"/>
      <c r="AP221" s="27"/>
      <c r="AQ221" s="27"/>
      <c r="AT221" s="27" t="str">
        <f t="shared" ca="1" si="144"/>
        <v>Действащо</v>
      </c>
      <c r="AU221" s="27" t="str">
        <f t="shared" si="145"/>
        <v>Действащо</v>
      </c>
      <c r="CE221" s="27" t="str">
        <f t="shared" si="146"/>
        <v/>
      </c>
      <c r="CF221" s="30" t="str">
        <f t="shared" si="147"/>
        <v/>
      </c>
      <c r="CG221" s="30" t="e">
        <f>IF(TRIM(MID(SUBSTITUTE($CE221," ",REPT(" ",99)),COLUMN(#REF!)*99-98,99))="","",DATEVALUE(TRIM(MID(SUBSTITUTE($CE221," ",REPT(" ",99)),COLUMN(#REF!)*99-98,99))))</f>
        <v>#REF!</v>
      </c>
      <c r="CH221" s="30" t="str">
        <f t="shared" si="148"/>
        <v/>
      </c>
      <c r="CI221" s="30" t="str">
        <f t="shared" si="149"/>
        <v/>
      </c>
      <c r="CJ221" s="30" t="str">
        <f t="shared" si="150"/>
        <v/>
      </c>
      <c r="CK221" s="30" t="str">
        <f t="shared" si="151"/>
        <v/>
      </c>
      <c r="CL221" s="30" t="str">
        <f t="shared" si="152"/>
        <v/>
      </c>
      <c r="CM221" s="30" t="str">
        <f t="shared" si="153"/>
        <v/>
      </c>
      <c r="CN221" s="30" t="str">
        <f t="shared" si="154"/>
        <v/>
      </c>
      <c r="CO221" s="30" t="str">
        <f t="shared" si="155"/>
        <v/>
      </c>
      <c r="CP221" s="27" t="str">
        <f t="shared" si="156"/>
        <v/>
      </c>
      <c r="CQ221" s="30" t="str">
        <f t="shared" si="157"/>
        <v/>
      </c>
      <c r="CR221" s="30" t="e">
        <f>IF(TRIM(MID(SUBSTITUTE($CP221," ",REPT(" ",99)),COLUMN(#REF!)*99-98,99))="","",DATEVALUE(TRIM(MID(SUBSTITUTE($CP221," ",REPT(" ",99)),COLUMN(#REF!)*99-98,99))))</f>
        <v>#REF!</v>
      </c>
      <c r="CS221" s="30" t="str">
        <f t="shared" si="158"/>
        <v/>
      </c>
      <c r="CT221" s="30" t="str">
        <f t="shared" si="159"/>
        <v/>
      </c>
      <c r="CU221" s="30" t="str">
        <f t="shared" si="160"/>
        <v/>
      </c>
      <c r="CV221" s="30" t="str">
        <f t="shared" si="161"/>
        <v/>
      </c>
      <c r="CW221" s="30" t="str">
        <f t="shared" si="162"/>
        <v/>
      </c>
      <c r="CX221" s="30" t="str">
        <f t="shared" si="163"/>
        <v/>
      </c>
      <c r="CY221" s="30" t="str">
        <f t="shared" si="164"/>
        <v/>
      </c>
      <c r="CZ221" s="30" t="str">
        <f t="shared" si="165"/>
        <v/>
      </c>
    </row>
    <row r="222" spans="1:104" s="14" customFormat="1" ht="30" x14ac:dyDescent="0.25">
      <c r="A222" s="65">
        <v>221</v>
      </c>
      <c r="B222" s="65" t="s">
        <v>1779</v>
      </c>
      <c r="C222" s="65" t="s">
        <v>225</v>
      </c>
      <c r="D222" s="66" t="s">
        <v>1780</v>
      </c>
      <c r="E222" s="67" t="s">
        <v>1781</v>
      </c>
      <c r="F222" s="68">
        <v>42095</v>
      </c>
      <c r="G222" s="65" t="s">
        <v>1782</v>
      </c>
      <c r="H222" s="65" t="s">
        <v>225</v>
      </c>
      <c r="I222" s="65">
        <v>51500</v>
      </c>
      <c r="J222" s="68">
        <v>42095</v>
      </c>
      <c r="K222" s="68">
        <v>45749</v>
      </c>
      <c r="L222" s="65" t="s">
        <v>854</v>
      </c>
      <c r="M222" s="65" t="s">
        <v>1783</v>
      </c>
      <c r="N222" s="65" t="s">
        <v>82</v>
      </c>
      <c r="O222" s="65">
        <v>60000</v>
      </c>
      <c r="P222" s="65"/>
      <c r="Q222" s="65"/>
      <c r="R222" s="89"/>
      <c r="S222" s="65"/>
      <c r="T222" s="65"/>
      <c r="U222" s="65"/>
      <c r="V222" s="65"/>
      <c r="W222" s="65"/>
      <c r="X222" s="100">
        <v>25</v>
      </c>
      <c r="Y222" s="100">
        <v>300</v>
      </c>
      <c r="Z222" s="100">
        <v>60000</v>
      </c>
      <c r="AA222" s="65" t="s">
        <v>310</v>
      </c>
      <c r="AB222" s="65">
        <v>35</v>
      </c>
      <c r="AC222" s="65">
        <v>15</v>
      </c>
      <c r="AD222" s="65">
        <v>70</v>
      </c>
      <c r="AE222" s="100"/>
      <c r="AF222" s="65"/>
      <c r="AG222" s="65"/>
      <c r="AH222" s="65">
        <v>17</v>
      </c>
      <c r="AI222" s="65"/>
      <c r="AJ222" s="65"/>
      <c r="AK222" s="65"/>
      <c r="AL222" s="65" t="s">
        <v>1784</v>
      </c>
      <c r="AM222" s="65" t="s">
        <v>1785</v>
      </c>
      <c r="AN222" s="65" t="s">
        <v>1045</v>
      </c>
      <c r="AO222" s="65"/>
      <c r="AP222" s="65"/>
      <c r="AQ222" s="65"/>
      <c r="AT222" s="65" t="str">
        <f t="shared" ca="1" si="144"/>
        <v>Изтекло</v>
      </c>
      <c r="AU222" s="65" t="str">
        <f t="shared" si="145"/>
        <v>Действащо</v>
      </c>
      <c r="CE222" s="65" t="str">
        <f t="shared" si="146"/>
        <v/>
      </c>
      <c r="CF222" s="68" t="str">
        <f t="shared" si="147"/>
        <v/>
      </c>
      <c r="CG222" s="68" t="e">
        <f>IF(TRIM(MID(SUBSTITUTE($CE222," ",REPT(" ",99)),COLUMN(#REF!)*99-98,99))="","",DATEVALUE(TRIM(MID(SUBSTITUTE($CE222," ",REPT(" ",99)),COLUMN(#REF!)*99-98,99))))</f>
        <v>#REF!</v>
      </c>
      <c r="CH222" s="68" t="str">
        <f t="shared" si="148"/>
        <v/>
      </c>
      <c r="CI222" s="68" t="str">
        <f t="shared" si="149"/>
        <v/>
      </c>
      <c r="CJ222" s="68" t="str">
        <f t="shared" si="150"/>
        <v/>
      </c>
      <c r="CK222" s="68" t="str">
        <f t="shared" si="151"/>
        <v/>
      </c>
      <c r="CL222" s="68" t="str">
        <f t="shared" si="152"/>
        <v/>
      </c>
      <c r="CM222" s="68" t="str">
        <f t="shared" si="153"/>
        <v/>
      </c>
      <c r="CN222" s="68" t="str">
        <f t="shared" si="154"/>
        <v/>
      </c>
      <c r="CO222" s="68" t="str">
        <f t="shared" si="155"/>
        <v/>
      </c>
      <c r="CP222" s="65" t="str">
        <f t="shared" si="156"/>
        <v/>
      </c>
      <c r="CQ222" s="68" t="str">
        <f t="shared" si="157"/>
        <v/>
      </c>
      <c r="CR222" s="68" t="e">
        <f>IF(TRIM(MID(SUBSTITUTE($CP222," ",REPT(" ",99)),COLUMN(#REF!)*99-98,99))="","",DATEVALUE(TRIM(MID(SUBSTITUTE($CP222," ",REPT(" ",99)),COLUMN(#REF!)*99-98,99))))</f>
        <v>#REF!</v>
      </c>
      <c r="CS222" s="68" t="str">
        <f t="shared" si="158"/>
        <v/>
      </c>
      <c r="CT222" s="68" t="str">
        <f t="shared" si="159"/>
        <v/>
      </c>
      <c r="CU222" s="68" t="str">
        <f t="shared" si="160"/>
        <v/>
      </c>
      <c r="CV222" s="68" t="str">
        <f t="shared" si="161"/>
        <v/>
      </c>
      <c r="CW222" s="68" t="str">
        <f t="shared" si="162"/>
        <v/>
      </c>
      <c r="CX222" s="68" t="str">
        <f t="shared" si="163"/>
        <v/>
      </c>
      <c r="CY222" s="68" t="str">
        <f t="shared" si="164"/>
        <v/>
      </c>
      <c r="CZ222" s="68" t="str">
        <f t="shared" si="165"/>
        <v/>
      </c>
    </row>
    <row r="223" spans="1:104" s="9" customFormat="1" ht="45" x14ac:dyDescent="0.25">
      <c r="A223" s="41">
        <v>222</v>
      </c>
      <c r="B223" s="41" t="s">
        <v>1786</v>
      </c>
      <c r="C223" s="41" t="s">
        <v>238</v>
      </c>
      <c r="D223" s="42"/>
      <c r="E223" s="43" t="s">
        <v>1787</v>
      </c>
      <c r="F223" s="44">
        <v>42095</v>
      </c>
      <c r="G223" s="41" t="s">
        <v>240</v>
      </c>
      <c r="H223" s="41" t="s">
        <v>241</v>
      </c>
      <c r="I223" s="41">
        <v>63241</v>
      </c>
      <c r="J223" s="44">
        <v>39134</v>
      </c>
      <c r="K223" s="44">
        <v>43881</v>
      </c>
      <c r="L223" s="41" t="s">
        <v>242</v>
      </c>
      <c r="M223" s="41" t="s">
        <v>243</v>
      </c>
      <c r="N223" s="41" t="s">
        <v>142</v>
      </c>
      <c r="O223" s="41">
        <v>78500</v>
      </c>
      <c r="P223" s="41"/>
      <c r="Q223" s="41"/>
      <c r="R223" s="84"/>
      <c r="S223" s="41"/>
      <c r="T223" s="41"/>
      <c r="U223" s="41"/>
      <c r="V223" s="41"/>
      <c r="W223" s="41"/>
      <c r="X223" s="94">
        <v>2.5</v>
      </c>
      <c r="Y223" s="94">
        <v>215</v>
      </c>
      <c r="Z223" s="94">
        <v>78500</v>
      </c>
      <c r="AA223" s="41" t="s">
        <v>1788</v>
      </c>
      <c r="AB223" s="41">
        <v>50</v>
      </c>
      <c r="AC223" s="41">
        <v>15</v>
      </c>
      <c r="AD223" s="41">
        <v>70</v>
      </c>
      <c r="AE223" s="94">
        <v>2</v>
      </c>
      <c r="AF223" s="41">
        <v>0.04</v>
      </c>
      <c r="AG223" s="41">
        <v>10</v>
      </c>
      <c r="AH223" s="41"/>
      <c r="AI223" s="41">
        <v>2</v>
      </c>
      <c r="AJ223" s="41"/>
      <c r="AK223" s="45" t="s">
        <v>244</v>
      </c>
      <c r="AL223" s="41" t="s">
        <v>1789</v>
      </c>
      <c r="AM223" s="41" t="s">
        <v>1790</v>
      </c>
      <c r="AN223" s="41" t="s">
        <v>1561</v>
      </c>
      <c r="AO223" s="41"/>
      <c r="AP223" s="41"/>
      <c r="AQ223" s="41"/>
      <c r="AT223" s="41" t="str">
        <f t="shared" ca="1" si="144"/>
        <v>Изтекло</v>
      </c>
      <c r="AU223" s="41" t="str">
        <f t="shared" si="145"/>
        <v>Действащо</v>
      </c>
      <c r="CE223" s="41" t="str">
        <f t="shared" si="146"/>
        <v/>
      </c>
      <c r="CF223" s="44" t="str">
        <f t="shared" si="147"/>
        <v/>
      </c>
      <c r="CG223" s="44" t="e">
        <f>IF(TRIM(MID(SUBSTITUTE($CE223," ",REPT(" ",99)),COLUMN(#REF!)*99-98,99))="","",DATEVALUE(TRIM(MID(SUBSTITUTE($CE223," ",REPT(" ",99)),COLUMN(#REF!)*99-98,99))))</f>
        <v>#REF!</v>
      </c>
      <c r="CH223" s="44" t="str">
        <f t="shared" si="148"/>
        <v/>
      </c>
      <c r="CI223" s="44" t="str">
        <f t="shared" si="149"/>
        <v/>
      </c>
      <c r="CJ223" s="44" t="str">
        <f t="shared" si="150"/>
        <v/>
      </c>
      <c r="CK223" s="44" t="str">
        <f t="shared" si="151"/>
        <v/>
      </c>
      <c r="CL223" s="44" t="str">
        <f t="shared" si="152"/>
        <v/>
      </c>
      <c r="CM223" s="44" t="str">
        <f t="shared" si="153"/>
        <v/>
      </c>
      <c r="CN223" s="44" t="str">
        <f t="shared" si="154"/>
        <v/>
      </c>
      <c r="CO223" s="44" t="str">
        <f t="shared" si="155"/>
        <v/>
      </c>
      <c r="CP223" s="41" t="str">
        <f t="shared" si="156"/>
        <v/>
      </c>
      <c r="CQ223" s="44" t="str">
        <f t="shared" si="157"/>
        <v/>
      </c>
      <c r="CR223" s="44" t="e">
        <f>IF(TRIM(MID(SUBSTITUTE($CP223," ",REPT(" ",99)),COLUMN(#REF!)*99-98,99))="","",DATEVALUE(TRIM(MID(SUBSTITUTE($CP223," ",REPT(" ",99)),COLUMN(#REF!)*99-98,99))))</f>
        <v>#REF!</v>
      </c>
      <c r="CS223" s="44" t="str">
        <f t="shared" si="158"/>
        <v/>
      </c>
      <c r="CT223" s="44" t="str">
        <f t="shared" si="159"/>
        <v/>
      </c>
      <c r="CU223" s="44" t="str">
        <f t="shared" si="160"/>
        <v/>
      </c>
      <c r="CV223" s="44" t="str">
        <f t="shared" si="161"/>
        <v/>
      </c>
      <c r="CW223" s="44" t="str">
        <f t="shared" si="162"/>
        <v/>
      </c>
      <c r="CX223" s="44" t="str">
        <f t="shared" si="163"/>
        <v/>
      </c>
      <c r="CY223" s="44" t="str">
        <f t="shared" si="164"/>
        <v/>
      </c>
      <c r="CZ223" s="44" t="str">
        <f t="shared" si="165"/>
        <v/>
      </c>
    </row>
    <row r="224" spans="1:104" s="11" customFormat="1" ht="45" x14ac:dyDescent="0.25">
      <c r="A224" s="41">
        <v>223</v>
      </c>
      <c r="B224" s="56" t="s">
        <v>1786</v>
      </c>
      <c r="C224" s="56" t="s">
        <v>238</v>
      </c>
      <c r="D224" s="57"/>
      <c r="E224" s="58" t="s">
        <v>1787</v>
      </c>
      <c r="F224" s="59">
        <v>42095</v>
      </c>
      <c r="G224" s="56" t="s">
        <v>240</v>
      </c>
      <c r="H224" s="56" t="s">
        <v>241</v>
      </c>
      <c r="I224" s="56">
        <v>63241</v>
      </c>
      <c r="J224" s="59">
        <v>39134</v>
      </c>
      <c r="K224" s="59">
        <v>43881</v>
      </c>
      <c r="L224" s="56" t="s">
        <v>242</v>
      </c>
      <c r="M224" s="56" t="s">
        <v>243</v>
      </c>
      <c r="N224" s="56" t="s">
        <v>142</v>
      </c>
      <c r="O224" s="56">
        <v>78500</v>
      </c>
      <c r="P224" s="56"/>
      <c r="Q224" s="56"/>
      <c r="R224" s="86"/>
      <c r="S224" s="59"/>
      <c r="T224" s="56"/>
      <c r="U224" s="56"/>
      <c r="V224" s="56"/>
      <c r="W224" s="56"/>
      <c r="X224" s="97">
        <v>9</v>
      </c>
      <c r="Y224" s="97">
        <v>215</v>
      </c>
      <c r="Z224" s="97">
        <v>78500</v>
      </c>
      <c r="AA224" s="56" t="s">
        <v>212</v>
      </c>
      <c r="AB224" s="56">
        <v>50</v>
      </c>
      <c r="AC224" s="56">
        <v>15</v>
      </c>
      <c r="AD224" s="56">
        <v>70</v>
      </c>
      <c r="AE224" s="97">
        <v>2</v>
      </c>
      <c r="AF224" s="56">
        <v>0.04</v>
      </c>
      <c r="AG224" s="56">
        <v>10</v>
      </c>
      <c r="AH224" s="56"/>
      <c r="AI224" s="56">
        <v>2</v>
      </c>
      <c r="AJ224" s="56"/>
      <c r="AK224" s="56" t="s">
        <v>244</v>
      </c>
      <c r="AL224" s="59" t="s">
        <v>1791</v>
      </c>
      <c r="AM224" s="59" t="s">
        <v>1792</v>
      </c>
      <c r="AN224" s="56" t="s">
        <v>1793</v>
      </c>
      <c r="AO224" s="56"/>
      <c r="AP224" s="56"/>
      <c r="AQ224" s="56"/>
      <c r="AT224" s="56" t="str">
        <f t="shared" ca="1" si="144"/>
        <v>Изтекло</v>
      </c>
      <c r="AU224" s="56" t="str">
        <f t="shared" si="145"/>
        <v>Действащо</v>
      </c>
      <c r="CE224" s="56" t="str">
        <f t="shared" si="146"/>
        <v/>
      </c>
      <c r="CF224" s="59" t="str">
        <f t="shared" si="147"/>
        <v/>
      </c>
      <c r="CG224" s="59" t="e">
        <f>IF(TRIM(MID(SUBSTITUTE($CE224," ",REPT(" ",99)),COLUMN(#REF!)*99-98,99))="","",DATEVALUE(TRIM(MID(SUBSTITUTE($CE224," ",REPT(" ",99)),COLUMN(#REF!)*99-98,99))))</f>
        <v>#REF!</v>
      </c>
      <c r="CH224" s="59" t="str">
        <f t="shared" si="148"/>
        <v/>
      </c>
      <c r="CI224" s="59" t="str">
        <f t="shared" si="149"/>
        <v/>
      </c>
      <c r="CJ224" s="59" t="str">
        <f t="shared" si="150"/>
        <v/>
      </c>
      <c r="CK224" s="59" t="str">
        <f t="shared" si="151"/>
        <v/>
      </c>
      <c r="CL224" s="59" t="str">
        <f t="shared" si="152"/>
        <v/>
      </c>
      <c r="CM224" s="59" t="str">
        <f t="shared" si="153"/>
        <v/>
      </c>
      <c r="CN224" s="59" t="str">
        <f t="shared" si="154"/>
        <v/>
      </c>
      <c r="CO224" s="59" t="str">
        <f t="shared" si="155"/>
        <v/>
      </c>
      <c r="CP224" s="56" t="str">
        <f t="shared" si="156"/>
        <v/>
      </c>
      <c r="CQ224" s="59" t="str">
        <f t="shared" si="157"/>
        <v/>
      </c>
      <c r="CR224" s="59" t="e">
        <f>IF(TRIM(MID(SUBSTITUTE($CP224," ",REPT(" ",99)),COLUMN(#REF!)*99-98,99))="","",DATEVALUE(TRIM(MID(SUBSTITUTE($CP224," ",REPT(" ",99)),COLUMN(#REF!)*99-98,99))))</f>
        <v>#REF!</v>
      </c>
      <c r="CS224" s="59" t="str">
        <f t="shared" si="158"/>
        <v/>
      </c>
      <c r="CT224" s="59" t="str">
        <f t="shared" si="159"/>
        <v/>
      </c>
      <c r="CU224" s="59" t="str">
        <f t="shared" si="160"/>
        <v/>
      </c>
      <c r="CV224" s="59" t="str">
        <f t="shared" si="161"/>
        <v/>
      </c>
      <c r="CW224" s="59" t="str">
        <f t="shared" si="162"/>
        <v/>
      </c>
      <c r="CX224" s="59" t="str">
        <f t="shared" si="163"/>
        <v/>
      </c>
      <c r="CY224" s="59" t="str">
        <f t="shared" si="164"/>
        <v/>
      </c>
      <c r="CZ224" s="59" t="str">
        <f t="shared" si="165"/>
        <v/>
      </c>
    </row>
    <row r="225" spans="1:104" s="307" customFormat="1" ht="195" x14ac:dyDescent="0.25">
      <c r="A225" s="303">
        <v>224</v>
      </c>
      <c r="B225" s="303" t="s">
        <v>2310</v>
      </c>
      <c r="C225" s="303" t="s">
        <v>777</v>
      </c>
      <c r="D225" s="304" t="s">
        <v>1533</v>
      </c>
      <c r="E225" s="246" t="s">
        <v>1794</v>
      </c>
      <c r="F225" s="305">
        <v>42101</v>
      </c>
      <c r="G225" s="302" t="s">
        <v>1535</v>
      </c>
      <c r="H225" s="303" t="s">
        <v>777</v>
      </c>
      <c r="I225" s="303">
        <v>36525</v>
      </c>
      <c r="J225" s="305">
        <v>42101</v>
      </c>
      <c r="K225" s="76">
        <v>48091</v>
      </c>
      <c r="L225" s="303" t="s">
        <v>1536</v>
      </c>
      <c r="M225" s="302" t="s">
        <v>622</v>
      </c>
      <c r="N225" s="302" t="s">
        <v>106</v>
      </c>
      <c r="O225" s="303">
        <v>1460</v>
      </c>
      <c r="P225" s="303">
        <v>57</v>
      </c>
      <c r="Q225" s="305">
        <v>44001</v>
      </c>
      <c r="R225" s="303" t="s">
        <v>2320</v>
      </c>
      <c r="S225" s="305" t="s">
        <v>2321</v>
      </c>
      <c r="T225" s="303"/>
      <c r="U225" s="303"/>
      <c r="V225" s="303"/>
      <c r="W225" s="303"/>
      <c r="X225" s="306">
        <v>1184</v>
      </c>
      <c r="Y225" s="306">
        <v>4</v>
      </c>
      <c r="Z225" s="306">
        <v>1460</v>
      </c>
      <c r="AA225" s="304" t="s">
        <v>85</v>
      </c>
      <c r="AB225" s="303">
        <v>35</v>
      </c>
      <c r="AC225" s="303">
        <v>25</v>
      </c>
      <c r="AD225" s="303">
        <v>125</v>
      </c>
      <c r="AE225" s="306"/>
      <c r="AF225" s="303"/>
      <c r="AG225" s="303"/>
      <c r="AH225" s="303"/>
      <c r="AI225" s="303"/>
      <c r="AJ225" s="303">
        <v>0.3</v>
      </c>
      <c r="AK225" s="303"/>
      <c r="AL225" s="305" t="s">
        <v>1537</v>
      </c>
      <c r="AM225" s="305" t="s">
        <v>1538</v>
      </c>
      <c r="AN225" s="303" t="s">
        <v>1515</v>
      </c>
      <c r="AO225" s="303" t="s">
        <v>89</v>
      </c>
      <c r="AP225" s="303" t="s">
        <v>90</v>
      </c>
      <c r="AQ225" s="303" t="s">
        <v>91</v>
      </c>
      <c r="AT225" s="303" t="str">
        <f t="shared" ca="1" si="144"/>
        <v>Действащо</v>
      </c>
      <c r="AU225" s="303" t="str">
        <f t="shared" si="145"/>
        <v>Действащо</v>
      </c>
      <c r="CE225" s="303" t="str">
        <f t="shared" si="146"/>
        <v>19.06.2020</v>
      </c>
      <c r="CF225" s="305">
        <f t="shared" si="147"/>
        <v>44001</v>
      </c>
      <c r="CG225" s="305" t="e">
        <f>IF(TRIM(MID(SUBSTITUTE($CE225," ",REPT(" ",99)),COLUMN(#REF!)*99-98,99))="","",DATEVALUE(TRIM(MID(SUBSTITUTE($CE225," ",REPT(" ",99)),COLUMN(#REF!)*99-98,99))))</f>
        <v>#REF!</v>
      </c>
      <c r="CH225" s="305" t="str">
        <f t="shared" si="148"/>
        <v/>
      </c>
      <c r="CI225" s="305" t="str">
        <f t="shared" si="149"/>
        <v/>
      </c>
      <c r="CJ225" s="305" t="str">
        <f t="shared" si="150"/>
        <v/>
      </c>
      <c r="CK225" s="305" t="str">
        <f t="shared" si="151"/>
        <v/>
      </c>
      <c r="CL225" s="305" t="str">
        <f t="shared" si="152"/>
        <v/>
      </c>
      <c r="CM225" s="305" t="str">
        <f t="shared" si="153"/>
        <v/>
      </c>
      <c r="CN225" s="305" t="str">
        <f t="shared" si="154"/>
        <v/>
      </c>
      <c r="CO225" s="305" t="str">
        <f t="shared" si="155"/>
        <v/>
      </c>
      <c r="CP225" s="303" t="str">
        <f t="shared" si="156"/>
        <v>19.6.2020 18.08.2026</v>
      </c>
      <c r="CQ225" s="305">
        <f t="shared" si="157"/>
        <v>44001</v>
      </c>
      <c r="CR225" s="305" t="e">
        <f>IF(TRIM(MID(SUBSTITUTE($CP225," ",REPT(" ",99)),COLUMN(#REF!)*99-98,99))="","",DATEVALUE(TRIM(MID(SUBSTITUTE($CP225," ",REPT(" ",99)),COLUMN(#REF!)*99-98,99))))</f>
        <v>#REF!</v>
      </c>
      <c r="CS225" s="305">
        <f t="shared" si="158"/>
        <v>46252</v>
      </c>
      <c r="CT225" s="305" t="str">
        <f t="shared" si="159"/>
        <v/>
      </c>
      <c r="CU225" s="305" t="str">
        <f t="shared" si="160"/>
        <v/>
      </c>
      <c r="CV225" s="305" t="str">
        <f t="shared" si="161"/>
        <v/>
      </c>
      <c r="CW225" s="305" t="str">
        <f t="shared" si="162"/>
        <v/>
      </c>
      <c r="CX225" s="305" t="str">
        <f t="shared" si="163"/>
        <v/>
      </c>
      <c r="CY225" s="305" t="str">
        <f t="shared" si="164"/>
        <v/>
      </c>
      <c r="CZ225" s="305" t="str">
        <f t="shared" si="165"/>
        <v/>
      </c>
    </row>
    <row r="226" spans="1:104" s="6" customFormat="1" ht="60" x14ac:dyDescent="0.25">
      <c r="A226" s="27">
        <v>225</v>
      </c>
      <c r="B226" s="27" t="s">
        <v>1795</v>
      </c>
      <c r="C226" s="27" t="s">
        <v>250</v>
      </c>
      <c r="D226" s="28" t="s">
        <v>1796</v>
      </c>
      <c r="E226" s="29" t="s">
        <v>1797</v>
      </c>
      <c r="F226" s="30">
        <v>42136</v>
      </c>
      <c r="G226" s="49" t="s">
        <v>1798</v>
      </c>
      <c r="H226" s="27" t="s">
        <v>1799</v>
      </c>
      <c r="I226" s="27">
        <v>24102</v>
      </c>
      <c r="J226" s="30">
        <v>42136</v>
      </c>
      <c r="K226" s="30">
        <v>49441</v>
      </c>
      <c r="L226" s="27" t="s">
        <v>1800</v>
      </c>
      <c r="M226" s="132" t="s">
        <v>1801</v>
      </c>
      <c r="N226" s="132" t="s">
        <v>188</v>
      </c>
      <c r="O226" s="27">
        <v>19053</v>
      </c>
      <c r="P226" s="27"/>
      <c r="Q226" s="27"/>
      <c r="R226" s="1"/>
      <c r="S226" s="27"/>
      <c r="T226" s="27"/>
      <c r="U226" s="27"/>
      <c r="V226" s="27"/>
      <c r="W226" s="27"/>
      <c r="X226" s="75">
        <v>6.76</v>
      </c>
      <c r="Y226" s="75">
        <v>52.2</v>
      </c>
      <c r="Z226" s="75">
        <v>19053</v>
      </c>
      <c r="AA226" s="27" t="s">
        <v>192</v>
      </c>
      <c r="AB226" s="27">
        <v>35</v>
      </c>
      <c r="AC226" s="27">
        <v>8</v>
      </c>
      <c r="AD226" s="27">
        <v>50</v>
      </c>
      <c r="AE226" s="75"/>
      <c r="AF226" s="27"/>
      <c r="AG226" s="27"/>
      <c r="AH226" s="27"/>
      <c r="AI226" s="27"/>
      <c r="AJ226" s="27"/>
      <c r="AK226" s="27"/>
      <c r="AL226" s="30" t="s">
        <v>1802</v>
      </c>
      <c r="AM226" s="30" t="s">
        <v>1803</v>
      </c>
      <c r="AN226" s="27" t="s">
        <v>1804</v>
      </c>
      <c r="AO226" s="27"/>
      <c r="AP226" s="27"/>
      <c r="AQ226" s="27"/>
      <c r="AT226" s="27" t="str">
        <f t="shared" ca="1" si="144"/>
        <v>Действащо</v>
      </c>
      <c r="AU226" s="27" t="str">
        <f t="shared" si="145"/>
        <v>Действащо</v>
      </c>
      <c r="CE226" s="27" t="str">
        <f t="shared" si="146"/>
        <v/>
      </c>
      <c r="CF226" s="30" t="str">
        <f t="shared" si="147"/>
        <v/>
      </c>
      <c r="CG226" s="30" t="e">
        <f>IF(TRIM(MID(SUBSTITUTE($CE226," ",REPT(" ",99)),COLUMN(#REF!)*99-98,99))="","",DATEVALUE(TRIM(MID(SUBSTITUTE($CE226," ",REPT(" ",99)),COLUMN(#REF!)*99-98,99))))</f>
        <v>#REF!</v>
      </c>
      <c r="CH226" s="30" t="str">
        <f t="shared" si="148"/>
        <v/>
      </c>
      <c r="CI226" s="30" t="str">
        <f t="shared" si="149"/>
        <v/>
      </c>
      <c r="CJ226" s="30" t="str">
        <f t="shared" si="150"/>
        <v/>
      </c>
      <c r="CK226" s="30" t="str">
        <f t="shared" si="151"/>
        <v/>
      </c>
      <c r="CL226" s="30" t="str">
        <f t="shared" si="152"/>
        <v/>
      </c>
      <c r="CM226" s="30" t="str">
        <f t="shared" si="153"/>
        <v/>
      </c>
      <c r="CN226" s="30" t="str">
        <f t="shared" si="154"/>
        <v/>
      </c>
      <c r="CO226" s="30" t="str">
        <f t="shared" si="155"/>
        <v/>
      </c>
      <c r="CP226" s="27" t="str">
        <f t="shared" si="156"/>
        <v/>
      </c>
      <c r="CQ226" s="30" t="str">
        <f t="shared" si="157"/>
        <v/>
      </c>
      <c r="CR226" s="30" t="e">
        <f>IF(TRIM(MID(SUBSTITUTE($CP226," ",REPT(" ",99)),COLUMN(#REF!)*99-98,99))="","",DATEVALUE(TRIM(MID(SUBSTITUTE($CP226," ",REPT(" ",99)),COLUMN(#REF!)*99-98,99))))</f>
        <v>#REF!</v>
      </c>
      <c r="CS226" s="30" t="str">
        <f t="shared" si="158"/>
        <v/>
      </c>
      <c r="CT226" s="30" t="str">
        <f t="shared" si="159"/>
        <v/>
      </c>
      <c r="CU226" s="30" t="str">
        <f t="shared" si="160"/>
        <v/>
      </c>
      <c r="CV226" s="30" t="str">
        <f t="shared" si="161"/>
        <v/>
      </c>
      <c r="CW226" s="30" t="str">
        <f t="shared" si="162"/>
        <v/>
      </c>
      <c r="CX226" s="30" t="str">
        <f t="shared" si="163"/>
        <v/>
      </c>
      <c r="CY226" s="30" t="str">
        <f t="shared" si="164"/>
        <v/>
      </c>
      <c r="CZ226" s="30" t="str">
        <f t="shared" si="165"/>
        <v/>
      </c>
    </row>
    <row r="227" spans="1:104" s="6" customFormat="1" ht="45" x14ac:dyDescent="0.25">
      <c r="A227" s="27">
        <v>226</v>
      </c>
      <c r="B227" s="49" t="s">
        <v>2311</v>
      </c>
      <c r="C227" s="49" t="s">
        <v>114</v>
      </c>
      <c r="D227" s="28" t="s">
        <v>1651</v>
      </c>
      <c r="E227" s="29" t="s">
        <v>1805</v>
      </c>
      <c r="F227" s="30">
        <v>42233</v>
      </c>
      <c r="G227" s="49" t="s">
        <v>1806</v>
      </c>
      <c r="H227" s="27" t="s">
        <v>114</v>
      </c>
      <c r="I227" s="50">
        <v>56764</v>
      </c>
      <c r="J227" s="30">
        <v>42233</v>
      </c>
      <c r="K227" s="76">
        <v>46387</v>
      </c>
      <c r="L227" s="27" t="s">
        <v>117</v>
      </c>
      <c r="M227" s="27" t="s">
        <v>1648</v>
      </c>
      <c r="N227" s="27" t="s">
        <v>82</v>
      </c>
      <c r="O227" s="27">
        <v>47304</v>
      </c>
      <c r="P227" s="27">
        <v>58</v>
      </c>
      <c r="Q227" s="30">
        <v>43579</v>
      </c>
      <c r="R227" s="1">
        <v>146</v>
      </c>
      <c r="S227" s="30">
        <v>44173</v>
      </c>
      <c r="T227" s="27"/>
      <c r="U227" s="27"/>
      <c r="V227" s="27"/>
      <c r="W227" s="27"/>
      <c r="X227" s="75">
        <v>17.77</v>
      </c>
      <c r="Y227" s="75">
        <v>129.6</v>
      </c>
      <c r="Z227" s="75">
        <v>47304</v>
      </c>
      <c r="AA227" s="27" t="s">
        <v>212</v>
      </c>
      <c r="AB227" s="27">
        <v>50</v>
      </c>
      <c r="AC227" s="27">
        <v>15</v>
      </c>
      <c r="AD227" s="27">
        <v>70</v>
      </c>
      <c r="AE227" s="75"/>
      <c r="AF227" s="27"/>
      <c r="AG227" s="27"/>
      <c r="AH227" s="27"/>
      <c r="AI227" s="27"/>
      <c r="AJ227" s="27"/>
      <c r="AK227" s="132" t="s">
        <v>1807</v>
      </c>
      <c r="AL227" s="30" t="s">
        <v>1808</v>
      </c>
      <c r="AM227" s="30" t="s">
        <v>1809</v>
      </c>
      <c r="AN227" s="27" t="s">
        <v>1515</v>
      </c>
      <c r="AO227" s="27"/>
      <c r="AP227" s="27"/>
      <c r="AQ227" s="27"/>
      <c r="AT227" s="27" t="str">
        <f t="shared" ca="1" si="144"/>
        <v>Действащо</v>
      </c>
      <c r="AU227" s="27" t="str">
        <f t="shared" si="145"/>
        <v>Действащо</v>
      </c>
      <c r="CE227" s="27" t="str">
        <f t="shared" si="146"/>
        <v>24.04.2019</v>
      </c>
      <c r="CF227" s="30">
        <f t="shared" si="147"/>
        <v>43579</v>
      </c>
      <c r="CG227" s="30" t="e">
        <f>IF(TRIM(MID(SUBSTITUTE($CE227," ",REPT(" ",99)),COLUMN(#REF!)*99-98,99))="","",DATEVALUE(TRIM(MID(SUBSTITUTE($CE227," ",REPT(" ",99)),COLUMN(#REF!)*99-98,99))))</f>
        <v>#REF!</v>
      </c>
      <c r="CH227" s="30" t="str">
        <f t="shared" si="148"/>
        <v/>
      </c>
      <c r="CI227" s="30" t="str">
        <f t="shared" si="149"/>
        <v/>
      </c>
      <c r="CJ227" s="30" t="str">
        <f t="shared" si="150"/>
        <v/>
      </c>
      <c r="CK227" s="30" t="str">
        <f t="shared" si="151"/>
        <v/>
      </c>
      <c r="CL227" s="30" t="str">
        <f t="shared" si="152"/>
        <v/>
      </c>
      <c r="CM227" s="30" t="str">
        <f t="shared" si="153"/>
        <v/>
      </c>
      <c r="CN227" s="30" t="str">
        <f t="shared" si="154"/>
        <v/>
      </c>
      <c r="CO227" s="30" t="str">
        <f t="shared" si="155"/>
        <v/>
      </c>
      <c r="CP227" s="27" t="str">
        <f t="shared" si="156"/>
        <v>08.12.2020</v>
      </c>
      <c r="CQ227" s="30">
        <f t="shared" si="157"/>
        <v>44173</v>
      </c>
      <c r="CR227" s="30" t="e">
        <f>IF(TRIM(MID(SUBSTITUTE($CP227," ",REPT(" ",99)),COLUMN(#REF!)*99-98,99))="","",DATEVALUE(TRIM(MID(SUBSTITUTE($CP227," ",REPT(" ",99)),COLUMN(#REF!)*99-98,99))))</f>
        <v>#REF!</v>
      </c>
      <c r="CS227" s="30" t="str">
        <f t="shared" si="158"/>
        <v/>
      </c>
      <c r="CT227" s="30" t="str">
        <f t="shared" si="159"/>
        <v/>
      </c>
      <c r="CU227" s="30" t="str">
        <f t="shared" si="160"/>
        <v/>
      </c>
      <c r="CV227" s="30" t="str">
        <f t="shared" si="161"/>
        <v/>
      </c>
      <c r="CW227" s="30" t="str">
        <f t="shared" si="162"/>
        <v/>
      </c>
      <c r="CX227" s="30" t="str">
        <f t="shared" si="163"/>
        <v/>
      </c>
      <c r="CY227" s="30" t="str">
        <f t="shared" si="164"/>
        <v/>
      </c>
      <c r="CZ227" s="30" t="str">
        <f t="shared" si="165"/>
        <v/>
      </c>
    </row>
    <row r="228" spans="1:104" s="6" customFormat="1" ht="195" x14ac:dyDescent="0.25">
      <c r="A228" s="27">
        <v>227</v>
      </c>
      <c r="B228" s="49" t="s">
        <v>2300</v>
      </c>
      <c r="C228" s="27" t="s">
        <v>76</v>
      </c>
      <c r="D228" s="28" t="s">
        <v>592</v>
      </c>
      <c r="E228" s="29" t="s">
        <v>1724</v>
      </c>
      <c r="F228" s="30">
        <v>42291</v>
      </c>
      <c r="G228" s="49" t="s">
        <v>1810</v>
      </c>
      <c r="H228" s="27" t="s">
        <v>76</v>
      </c>
      <c r="I228" s="27">
        <v>7079</v>
      </c>
      <c r="J228" s="30">
        <v>42291</v>
      </c>
      <c r="K228" s="76">
        <v>46387</v>
      </c>
      <c r="L228" s="27" t="s">
        <v>80</v>
      </c>
      <c r="M228" s="27" t="s">
        <v>440</v>
      </c>
      <c r="N228" s="27" t="s">
        <v>82</v>
      </c>
      <c r="O228" s="27">
        <v>249660</v>
      </c>
      <c r="P228" s="27" t="s">
        <v>1811</v>
      </c>
      <c r="Q228" s="30" t="s">
        <v>1812</v>
      </c>
      <c r="R228" s="1">
        <v>142</v>
      </c>
      <c r="S228" s="30">
        <v>44167</v>
      </c>
      <c r="T228" s="27"/>
      <c r="U228" s="27"/>
      <c r="V228" s="27"/>
      <c r="W228" s="27"/>
      <c r="X228" s="75">
        <v>52</v>
      </c>
      <c r="Y228" s="75">
        <v>684</v>
      </c>
      <c r="Z228" s="75">
        <v>249660</v>
      </c>
      <c r="AA228" s="28" t="s">
        <v>85</v>
      </c>
      <c r="AB228" s="27">
        <v>35</v>
      </c>
      <c r="AC228" s="27">
        <v>25</v>
      </c>
      <c r="AD228" s="27">
        <v>125</v>
      </c>
      <c r="AE228" s="75"/>
      <c r="AF228" s="27"/>
      <c r="AG228" s="27"/>
      <c r="AH228" s="27">
        <v>17</v>
      </c>
      <c r="AI228" s="27"/>
      <c r="AJ228" s="27">
        <v>0.3</v>
      </c>
      <c r="AK228" s="27" t="s">
        <v>1813</v>
      </c>
      <c r="AL228" s="30" t="s">
        <v>1137</v>
      </c>
      <c r="AM228" s="30" t="s">
        <v>1138</v>
      </c>
      <c r="AN228" s="27" t="s">
        <v>1814</v>
      </c>
      <c r="AO228" s="27" t="s">
        <v>89</v>
      </c>
      <c r="AP228" s="27" t="s">
        <v>90</v>
      </c>
      <c r="AQ228" s="27" t="s">
        <v>91</v>
      </c>
      <c r="AT228" s="27" t="str">
        <f t="shared" ca="1" si="144"/>
        <v>Действащо</v>
      </c>
      <c r="AU228" s="27" t="str">
        <f t="shared" si="145"/>
        <v>Действащо</v>
      </c>
      <c r="CE228" s="27" t="str">
        <f t="shared" si="146"/>
        <v>4.9.2017 2.12.2020</v>
      </c>
      <c r="CF228" s="30">
        <f t="shared" si="147"/>
        <v>42982</v>
      </c>
      <c r="CG228" s="30" t="e">
        <f>IF(TRIM(MID(SUBSTITUTE($CE228," ",REPT(" ",99)),COLUMN(#REF!)*99-98,99))="","",DATEVALUE(TRIM(MID(SUBSTITUTE($CE228," ",REPT(" ",99)),COLUMN(#REF!)*99-98,99))))</f>
        <v>#REF!</v>
      </c>
      <c r="CH228" s="30">
        <f t="shared" si="148"/>
        <v>44167</v>
      </c>
      <c r="CI228" s="30" t="str">
        <f t="shared" si="149"/>
        <v/>
      </c>
      <c r="CJ228" s="30" t="str">
        <f t="shared" si="150"/>
        <v/>
      </c>
      <c r="CK228" s="30" t="str">
        <f t="shared" si="151"/>
        <v/>
      </c>
      <c r="CL228" s="30" t="str">
        <f t="shared" si="152"/>
        <v/>
      </c>
      <c r="CM228" s="30" t="str">
        <f t="shared" si="153"/>
        <v/>
      </c>
      <c r="CN228" s="30" t="str">
        <f t="shared" si="154"/>
        <v/>
      </c>
      <c r="CO228" s="30" t="str">
        <f t="shared" si="155"/>
        <v/>
      </c>
      <c r="CP228" s="27" t="str">
        <f t="shared" si="156"/>
        <v>02.12.2020</v>
      </c>
      <c r="CQ228" s="30">
        <f t="shared" si="157"/>
        <v>44167</v>
      </c>
      <c r="CR228" s="30" t="e">
        <f>IF(TRIM(MID(SUBSTITUTE($CP228," ",REPT(" ",99)),COLUMN(#REF!)*99-98,99))="","",DATEVALUE(TRIM(MID(SUBSTITUTE($CP228," ",REPT(" ",99)),COLUMN(#REF!)*99-98,99))))</f>
        <v>#REF!</v>
      </c>
      <c r="CS228" s="30" t="str">
        <f t="shared" si="158"/>
        <v/>
      </c>
      <c r="CT228" s="30" t="str">
        <f t="shared" si="159"/>
        <v/>
      </c>
      <c r="CU228" s="30" t="str">
        <f t="shared" si="160"/>
        <v/>
      </c>
      <c r="CV228" s="30" t="str">
        <f t="shared" si="161"/>
        <v/>
      </c>
      <c r="CW228" s="30" t="str">
        <f t="shared" si="162"/>
        <v/>
      </c>
      <c r="CX228" s="30" t="str">
        <f t="shared" si="163"/>
        <v/>
      </c>
      <c r="CY228" s="30" t="str">
        <f t="shared" si="164"/>
        <v/>
      </c>
      <c r="CZ228" s="30" t="str">
        <f t="shared" si="165"/>
        <v/>
      </c>
    </row>
    <row r="229" spans="1:104" s="6" customFormat="1" ht="195" x14ac:dyDescent="0.25">
      <c r="A229" s="27">
        <v>228</v>
      </c>
      <c r="B229" s="27" t="s">
        <v>2285</v>
      </c>
      <c r="C229" s="27" t="s">
        <v>352</v>
      </c>
      <c r="D229" s="28" t="s">
        <v>1476</v>
      </c>
      <c r="E229" s="29" t="s">
        <v>1815</v>
      </c>
      <c r="F229" s="30">
        <v>42307</v>
      </c>
      <c r="G229" s="49" t="s">
        <v>1816</v>
      </c>
      <c r="H229" s="27" t="s">
        <v>352</v>
      </c>
      <c r="I229" s="27">
        <v>46663</v>
      </c>
      <c r="J229" s="30">
        <v>42307</v>
      </c>
      <c r="K229" s="76">
        <v>46433</v>
      </c>
      <c r="L229" s="78" t="s">
        <v>1817</v>
      </c>
      <c r="M229" s="27" t="s">
        <v>528</v>
      </c>
      <c r="N229" s="27" t="s">
        <v>358</v>
      </c>
      <c r="O229" s="27">
        <v>233235</v>
      </c>
      <c r="P229" s="27">
        <v>21</v>
      </c>
      <c r="Q229" s="30">
        <v>44230</v>
      </c>
      <c r="R229" s="1">
        <v>21</v>
      </c>
      <c r="S229" s="30">
        <v>44230</v>
      </c>
      <c r="T229" s="27"/>
      <c r="U229" s="27"/>
      <c r="V229" s="27"/>
      <c r="W229" s="27"/>
      <c r="X229" s="75">
        <v>26.625</v>
      </c>
      <c r="Y229" s="75">
        <v>639</v>
      </c>
      <c r="Z229" s="75">
        <v>233235</v>
      </c>
      <c r="AA229" s="27" t="s">
        <v>212</v>
      </c>
      <c r="AB229" s="27">
        <v>50</v>
      </c>
      <c r="AC229" s="27">
        <v>25</v>
      </c>
      <c r="AD229" s="27">
        <v>125</v>
      </c>
      <c r="AE229" s="75"/>
      <c r="AF229" s="27"/>
      <c r="AG229" s="27"/>
      <c r="AH229" s="27">
        <v>17.04</v>
      </c>
      <c r="AI229" s="27">
        <v>2</v>
      </c>
      <c r="AJ229" s="27">
        <v>0.3</v>
      </c>
      <c r="AK229" s="132" t="s">
        <v>1807</v>
      </c>
      <c r="AL229" s="30" t="s">
        <v>1818</v>
      </c>
      <c r="AM229" s="30" t="s">
        <v>1819</v>
      </c>
      <c r="AN229" s="27" t="s">
        <v>1814</v>
      </c>
      <c r="AO229" s="27" t="s">
        <v>89</v>
      </c>
      <c r="AP229" s="27" t="s">
        <v>90</v>
      </c>
      <c r="AQ229" s="27" t="s">
        <v>91</v>
      </c>
      <c r="AT229" s="27" t="str">
        <f t="shared" ca="1" si="144"/>
        <v>Действащо</v>
      </c>
      <c r="AU229" s="27" t="str">
        <f t="shared" si="145"/>
        <v>Действащо</v>
      </c>
      <c r="CE229" s="27" t="str">
        <f t="shared" si="146"/>
        <v>03.02.2021</v>
      </c>
      <c r="CF229" s="30">
        <f t="shared" si="147"/>
        <v>44230</v>
      </c>
      <c r="CG229" s="30" t="e">
        <f>IF(TRIM(MID(SUBSTITUTE($CE229," ",REPT(" ",99)),COLUMN(#REF!)*99-98,99))="","",DATEVALUE(TRIM(MID(SUBSTITUTE($CE229," ",REPT(" ",99)),COLUMN(#REF!)*99-98,99))))</f>
        <v>#REF!</v>
      </c>
      <c r="CH229" s="30" t="str">
        <f t="shared" si="148"/>
        <v/>
      </c>
      <c r="CI229" s="30" t="str">
        <f t="shared" si="149"/>
        <v/>
      </c>
      <c r="CJ229" s="30" t="str">
        <f t="shared" si="150"/>
        <v/>
      </c>
      <c r="CK229" s="30" t="str">
        <f t="shared" si="151"/>
        <v/>
      </c>
      <c r="CL229" s="30" t="str">
        <f t="shared" si="152"/>
        <v/>
      </c>
      <c r="CM229" s="30" t="str">
        <f t="shared" si="153"/>
        <v/>
      </c>
      <c r="CN229" s="30" t="str">
        <f t="shared" si="154"/>
        <v/>
      </c>
      <c r="CO229" s="30" t="str">
        <f t="shared" si="155"/>
        <v/>
      </c>
      <c r="CP229" s="27" t="str">
        <f t="shared" si="156"/>
        <v>03.02.2021</v>
      </c>
      <c r="CQ229" s="30">
        <f t="shared" si="157"/>
        <v>44230</v>
      </c>
      <c r="CR229" s="30" t="e">
        <f>IF(TRIM(MID(SUBSTITUTE($CP229," ",REPT(" ",99)),COLUMN(#REF!)*99-98,99))="","",DATEVALUE(TRIM(MID(SUBSTITUTE($CP229," ",REPT(" ",99)),COLUMN(#REF!)*99-98,99))))</f>
        <v>#REF!</v>
      </c>
      <c r="CS229" s="30" t="str">
        <f t="shared" si="158"/>
        <v/>
      </c>
      <c r="CT229" s="30" t="str">
        <f t="shared" si="159"/>
        <v/>
      </c>
      <c r="CU229" s="30" t="str">
        <f t="shared" si="160"/>
        <v/>
      </c>
      <c r="CV229" s="30" t="str">
        <f t="shared" si="161"/>
        <v/>
      </c>
      <c r="CW229" s="30" t="str">
        <f t="shared" si="162"/>
        <v/>
      </c>
      <c r="CX229" s="30" t="str">
        <f t="shared" si="163"/>
        <v/>
      </c>
      <c r="CY229" s="30" t="str">
        <f t="shared" si="164"/>
        <v/>
      </c>
      <c r="CZ229" s="30" t="str">
        <f t="shared" si="165"/>
        <v/>
      </c>
    </row>
    <row r="230" spans="1:104" s="14" customFormat="1" ht="30" x14ac:dyDescent="0.25">
      <c r="A230" s="27">
        <v>229</v>
      </c>
      <c r="B230" s="65" t="s">
        <v>1820</v>
      </c>
      <c r="C230" s="65" t="s">
        <v>76</v>
      </c>
      <c r="D230" s="66" t="s">
        <v>1821</v>
      </c>
      <c r="E230" s="67" t="s">
        <v>1822</v>
      </c>
      <c r="F230" s="68">
        <v>42307</v>
      </c>
      <c r="G230" s="109" t="s">
        <v>1823</v>
      </c>
      <c r="H230" s="65" t="s">
        <v>314</v>
      </c>
      <c r="I230" s="65">
        <v>20482</v>
      </c>
      <c r="J230" s="68">
        <v>42307</v>
      </c>
      <c r="K230" s="68">
        <v>43465</v>
      </c>
      <c r="L230" s="65" t="s">
        <v>947</v>
      </c>
      <c r="M230" s="65" t="s">
        <v>1824</v>
      </c>
      <c r="N230" s="109" t="s">
        <v>130</v>
      </c>
      <c r="O230" s="65">
        <v>80000</v>
      </c>
      <c r="P230" s="65"/>
      <c r="Q230" s="65"/>
      <c r="R230" s="89"/>
      <c r="S230" s="65"/>
      <c r="T230" s="65"/>
      <c r="U230" s="65"/>
      <c r="V230" s="65"/>
      <c r="W230" s="65"/>
      <c r="X230" s="100">
        <v>22.5</v>
      </c>
      <c r="Y230" s="100">
        <v>533</v>
      </c>
      <c r="Z230" s="100">
        <v>80000</v>
      </c>
      <c r="AA230" s="66" t="s">
        <v>85</v>
      </c>
      <c r="AB230" s="65">
        <v>50</v>
      </c>
      <c r="AC230" s="65">
        <v>50</v>
      </c>
      <c r="AD230" s="65">
        <v>250</v>
      </c>
      <c r="AE230" s="100">
        <v>10</v>
      </c>
      <c r="AF230" s="65"/>
      <c r="AG230" s="65"/>
      <c r="AH230" s="65"/>
      <c r="AI230" s="65">
        <v>2</v>
      </c>
      <c r="AJ230" s="65"/>
      <c r="AK230" s="65" t="s">
        <v>1825</v>
      </c>
      <c r="AL230" s="68" t="s">
        <v>1826</v>
      </c>
      <c r="AM230" s="68" t="s">
        <v>1827</v>
      </c>
      <c r="AN230" s="65" t="s">
        <v>1045</v>
      </c>
      <c r="AO230" s="65"/>
      <c r="AP230" s="65"/>
      <c r="AQ230" s="65"/>
      <c r="AT230" s="65" t="str">
        <f t="shared" ca="1" si="144"/>
        <v>Изтекло</v>
      </c>
      <c r="AU230" s="65" t="str">
        <f t="shared" si="145"/>
        <v>Действащо</v>
      </c>
      <c r="CE230" s="65" t="str">
        <f t="shared" si="146"/>
        <v/>
      </c>
      <c r="CF230" s="68" t="str">
        <f t="shared" si="147"/>
        <v/>
      </c>
      <c r="CG230" s="68" t="e">
        <f>IF(TRIM(MID(SUBSTITUTE($CE230," ",REPT(" ",99)),COLUMN(#REF!)*99-98,99))="","",DATEVALUE(TRIM(MID(SUBSTITUTE($CE230," ",REPT(" ",99)),COLUMN(#REF!)*99-98,99))))</f>
        <v>#REF!</v>
      </c>
      <c r="CH230" s="68" t="str">
        <f t="shared" si="148"/>
        <v/>
      </c>
      <c r="CI230" s="68" t="str">
        <f t="shared" si="149"/>
        <v/>
      </c>
      <c r="CJ230" s="68" t="str">
        <f t="shared" si="150"/>
        <v/>
      </c>
      <c r="CK230" s="68" t="str">
        <f t="shared" si="151"/>
        <v/>
      </c>
      <c r="CL230" s="68" t="str">
        <f t="shared" si="152"/>
        <v/>
      </c>
      <c r="CM230" s="68" t="str">
        <f t="shared" si="153"/>
        <v/>
      </c>
      <c r="CN230" s="68" t="str">
        <f t="shared" si="154"/>
        <v/>
      </c>
      <c r="CO230" s="68" t="str">
        <f t="shared" si="155"/>
        <v/>
      </c>
      <c r="CP230" s="65" t="str">
        <f t="shared" si="156"/>
        <v/>
      </c>
      <c r="CQ230" s="68" t="str">
        <f t="shared" si="157"/>
        <v/>
      </c>
      <c r="CR230" s="68" t="e">
        <f>IF(TRIM(MID(SUBSTITUTE($CP230," ",REPT(" ",99)),COLUMN(#REF!)*99-98,99))="","",DATEVALUE(TRIM(MID(SUBSTITUTE($CP230," ",REPT(" ",99)),COLUMN(#REF!)*99-98,99))))</f>
        <v>#REF!</v>
      </c>
      <c r="CS230" s="68" t="str">
        <f t="shared" si="158"/>
        <v/>
      </c>
      <c r="CT230" s="68" t="str">
        <f t="shared" si="159"/>
        <v/>
      </c>
      <c r="CU230" s="68" t="str">
        <f t="shared" si="160"/>
        <v/>
      </c>
      <c r="CV230" s="68" t="str">
        <f t="shared" si="161"/>
        <v/>
      </c>
      <c r="CW230" s="68" t="str">
        <f t="shared" si="162"/>
        <v/>
      </c>
      <c r="CX230" s="68" t="str">
        <f t="shared" si="163"/>
        <v/>
      </c>
      <c r="CY230" s="68" t="str">
        <f t="shared" si="164"/>
        <v/>
      </c>
      <c r="CZ230" s="68" t="str">
        <f t="shared" si="165"/>
        <v/>
      </c>
    </row>
    <row r="231" spans="1:104" s="6" customFormat="1" ht="195" x14ac:dyDescent="0.25">
      <c r="A231" s="27">
        <v>230</v>
      </c>
      <c r="B231" s="27" t="s">
        <v>2312</v>
      </c>
      <c r="C231" s="27" t="s">
        <v>699</v>
      </c>
      <c r="D231" s="28" t="s">
        <v>1828</v>
      </c>
      <c r="E231" s="29" t="s">
        <v>1829</v>
      </c>
      <c r="F231" s="5">
        <v>42300</v>
      </c>
      <c r="G231" s="49" t="s">
        <v>1830</v>
      </c>
      <c r="H231" s="49" t="s">
        <v>699</v>
      </c>
      <c r="I231" s="27" t="s">
        <v>1463</v>
      </c>
      <c r="J231" s="5">
        <v>42300</v>
      </c>
      <c r="K231" s="102">
        <v>46629</v>
      </c>
      <c r="L231" s="27" t="s">
        <v>1411</v>
      </c>
      <c r="M231" s="49" t="s">
        <v>232</v>
      </c>
      <c r="N231" s="49" t="s">
        <v>232</v>
      </c>
      <c r="O231" s="27">
        <v>1175000</v>
      </c>
      <c r="P231" s="27">
        <v>384</v>
      </c>
      <c r="Q231" s="30">
        <v>44803</v>
      </c>
      <c r="R231" s="1" t="s">
        <v>1831</v>
      </c>
      <c r="S231" s="30" t="s">
        <v>1832</v>
      </c>
      <c r="T231" s="27"/>
      <c r="U231" s="27"/>
      <c r="V231" s="27"/>
      <c r="W231" s="27"/>
      <c r="X231" s="75">
        <v>550</v>
      </c>
      <c r="Y231" s="75" t="s">
        <v>1464</v>
      </c>
      <c r="Z231" s="75">
        <v>1175000</v>
      </c>
      <c r="AA231" s="27" t="s">
        <v>1402</v>
      </c>
      <c r="AB231" s="27">
        <v>35</v>
      </c>
      <c r="AC231" s="27">
        <v>25</v>
      </c>
      <c r="AD231" s="27">
        <v>125</v>
      </c>
      <c r="AE231" s="75"/>
      <c r="AF231" s="27"/>
      <c r="AG231" s="27"/>
      <c r="AH231" s="27">
        <v>15</v>
      </c>
      <c r="AI231" s="27">
        <v>2</v>
      </c>
      <c r="AJ231" s="27" t="s">
        <v>1441</v>
      </c>
      <c r="AK231" s="27" t="s">
        <v>1833</v>
      </c>
      <c r="AL231" s="30" t="s">
        <v>1466</v>
      </c>
      <c r="AM231" s="30" t="s">
        <v>1467</v>
      </c>
      <c r="AN231" s="27" t="s">
        <v>1045</v>
      </c>
      <c r="AO231" s="27" t="s">
        <v>89</v>
      </c>
      <c r="AP231" s="27" t="s">
        <v>90</v>
      </c>
      <c r="AQ231" s="27" t="s">
        <v>261</v>
      </c>
      <c r="AT231" s="27" t="str">
        <f t="shared" ca="1" si="144"/>
        <v>Действащо</v>
      </c>
      <c r="AU231" s="27" t="str">
        <f t="shared" si="145"/>
        <v>Действащо</v>
      </c>
      <c r="CE231" s="27" t="str">
        <f t="shared" si="146"/>
        <v>30.08.2022</v>
      </c>
      <c r="CF231" s="30">
        <f t="shared" si="147"/>
        <v>44803</v>
      </c>
      <c r="CG231" s="30" t="e">
        <f>IF(TRIM(MID(SUBSTITUTE($CE231," ",REPT(" ",99)),COLUMN(#REF!)*99-98,99))="","",DATEVALUE(TRIM(MID(SUBSTITUTE($CE231," ",REPT(" ",99)),COLUMN(#REF!)*99-98,99))))</f>
        <v>#REF!</v>
      </c>
      <c r="CH231" s="30" t="str">
        <f t="shared" si="148"/>
        <v/>
      </c>
      <c r="CI231" s="30" t="str">
        <f t="shared" si="149"/>
        <v/>
      </c>
      <c r="CJ231" s="30" t="str">
        <f t="shared" si="150"/>
        <v/>
      </c>
      <c r="CK231" s="30" t="str">
        <f t="shared" si="151"/>
        <v/>
      </c>
      <c r="CL231" s="30" t="str">
        <f t="shared" si="152"/>
        <v/>
      </c>
      <c r="CM231" s="30" t="str">
        <f t="shared" si="153"/>
        <v/>
      </c>
      <c r="CN231" s="30" t="str">
        <f t="shared" si="154"/>
        <v/>
      </c>
      <c r="CO231" s="30" t="str">
        <f t="shared" si="155"/>
        <v/>
      </c>
      <c r="CP231" s="27" t="str">
        <f t="shared" si="156"/>
        <v>5.11.2018 30.8.2022</v>
      </c>
      <c r="CQ231" s="30">
        <f t="shared" si="157"/>
        <v>43409</v>
      </c>
      <c r="CR231" s="30" t="e">
        <f>IF(TRIM(MID(SUBSTITUTE($CP231," ",REPT(" ",99)),COLUMN(#REF!)*99-98,99))="","",DATEVALUE(TRIM(MID(SUBSTITUTE($CP231," ",REPT(" ",99)),COLUMN(#REF!)*99-98,99))))</f>
        <v>#REF!</v>
      </c>
      <c r="CS231" s="30">
        <f t="shared" si="158"/>
        <v>44803</v>
      </c>
      <c r="CT231" s="30" t="str">
        <f t="shared" si="159"/>
        <v/>
      </c>
      <c r="CU231" s="30" t="str">
        <f t="shared" si="160"/>
        <v/>
      </c>
      <c r="CV231" s="30" t="str">
        <f t="shared" si="161"/>
        <v/>
      </c>
      <c r="CW231" s="30" t="str">
        <f t="shared" si="162"/>
        <v/>
      </c>
      <c r="CX231" s="30" t="str">
        <f t="shared" si="163"/>
        <v/>
      </c>
      <c r="CY231" s="30" t="str">
        <f t="shared" si="164"/>
        <v/>
      </c>
      <c r="CZ231" s="30" t="str">
        <f t="shared" si="165"/>
        <v/>
      </c>
    </row>
    <row r="232" spans="1:104" s="14" customFormat="1" ht="195" x14ac:dyDescent="0.25">
      <c r="A232" s="27">
        <v>231</v>
      </c>
      <c r="B232" s="65" t="s">
        <v>1834</v>
      </c>
      <c r="C232" s="65" t="s">
        <v>125</v>
      </c>
      <c r="D232" s="66" t="s">
        <v>1835</v>
      </c>
      <c r="E232" s="67" t="s">
        <v>1836</v>
      </c>
      <c r="F232" s="68">
        <v>42360</v>
      </c>
      <c r="G232" s="109" t="s">
        <v>1837</v>
      </c>
      <c r="H232" s="65" t="s">
        <v>1178</v>
      </c>
      <c r="I232" s="65">
        <v>32278</v>
      </c>
      <c r="J232" s="68">
        <v>42360</v>
      </c>
      <c r="K232" s="68">
        <v>43465</v>
      </c>
      <c r="L232" s="65" t="s">
        <v>128</v>
      </c>
      <c r="M232" s="65" t="s">
        <v>1596</v>
      </c>
      <c r="N232" s="109" t="s">
        <v>130</v>
      </c>
      <c r="O232" s="65">
        <v>3000</v>
      </c>
      <c r="P232" s="65"/>
      <c r="Q232" s="65"/>
      <c r="R232" s="89"/>
      <c r="S232" s="65"/>
      <c r="T232" s="65"/>
      <c r="U232" s="65"/>
      <c r="V232" s="65"/>
      <c r="W232" s="65"/>
      <c r="X232" s="100">
        <v>0.46</v>
      </c>
      <c r="Y232" s="100">
        <v>9.16</v>
      </c>
      <c r="Z232" s="100">
        <v>3000</v>
      </c>
      <c r="AA232" s="65" t="s">
        <v>212</v>
      </c>
      <c r="AB232" s="65">
        <v>35</v>
      </c>
      <c r="AC232" s="65">
        <v>25</v>
      </c>
      <c r="AD232" s="65">
        <v>125</v>
      </c>
      <c r="AE232" s="100"/>
      <c r="AF232" s="65"/>
      <c r="AG232" s="65"/>
      <c r="AH232" s="65">
        <v>10</v>
      </c>
      <c r="AI232" s="65">
        <v>1</v>
      </c>
      <c r="AJ232" s="65">
        <v>0.3</v>
      </c>
      <c r="AK232" s="65"/>
      <c r="AL232" s="68" t="s">
        <v>1838</v>
      </c>
      <c r="AM232" s="68" t="s">
        <v>1839</v>
      </c>
      <c r="AN232" s="65" t="s">
        <v>1045</v>
      </c>
      <c r="AO232" s="65" t="s">
        <v>89</v>
      </c>
      <c r="AP232" s="65" t="s">
        <v>90</v>
      </c>
      <c r="AQ232" s="65" t="s">
        <v>261</v>
      </c>
      <c r="AT232" s="65" t="str">
        <f t="shared" ca="1" si="144"/>
        <v>Изтекло</v>
      </c>
      <c r="AU232" s="65" t="str">
        <f t="shared" si="145"/>
        <v>Действащо</v>
      </c>
      <c r="CE232" s="65" t="str">
        <f t="shared" si="146"/>
        <v/>
      </c>
      <c r="CF232" s="68" t="str">
        <f t="shared" si="147"/>
        <v/>
      </c>
      <c r="CG232" s="68" t="e">
        <f>IF(TRIM(MID(SUBSTITUTE($CE232," ",REPT(" ",99)),COLUMN(#REF!)*99-98,99))="","",DATEVALUE(TRIM(MID(SUBSTITUTE($CE232," ",REPT(" ",99)),COLUMN(#REF!)*99-98,99))))</f>
        <v>#REF!</v>
      </c>
      <c r="CH232" s="68" t="str">
        <f t="shared" si="148"/>
        <v/>
      </c>
      <c r="CI232" s="68" t="str">
        <f t="shared" si="149"/>
        <v/>
      </c>
      <c r="CJ232" s="68" t="str">
        <f t="shared" si="150"/>
        <v/>
      </c>
      <c r="CK232" s="68" t="str">
        <f t="shared" si="151"/>
        <v/>
      </c>
      <c r="CL232" s="68" t="str">
        <f t="shared" si="152"/>
        <v/>
      </c>
      <c r="CM232" s="68" t="str">
        <f t="shared" si="153"/>
        <v/>
      </c>
      <c r="CN232" s="68" t="str">
        <f t="shared" si="154"/>
        <v/>
      </c>
      <c r="CO232" s="68" t="str">
        <f t="shared" si="155"/>
        <v/>
      </c>
      <c r="CP232" s="65" t="str">
        <f t="shared" si="156"/>
        <v/>
      </c>
      <c r="CQ232" s="68" t="str">
        <f t="shared" si="157"/>
        <v/>
      </c>
      <c r="CR232" s="68" t="e">
        <f>IF(TRIM(MID(SUBSTITUTE($CP232," ",REPT(" ",99)),COLUMN(#REF!)*99-98,99))="","",DATEVALUE(TRIM(MID(SUBSTITUTE($CP232," ",REPT(" ",99)),COLUMN(#REF!)*99-98,99))))</f>
        <v>#REF!</v>
      </c>
      <c r="CS232" s="68" t="str">
        <f t="shared" si="158"/>
        <v/>
      </c>
      <c r="CT232" s="68" t="str">
        <f t="shared" si="159"/>
        <v/>
      </c>
      <c r="CU232" s="68" t="str">
        <f t="shared" si="160"/>
        <v/>
      </c>
      <c r="CV232" s="68" t="str">
        <f t="shared" si="161"/>
        <v/>
      </c>
      <c r="CW232" s="68" t="str">
        <f t="shared" si="162"/>
        <v/>
      </c>
      <c r="CX232" s="68" t="str">
        <f t="shared" si="163"/>
        <v/>
      </c>
      <c r="CY232" s="68" t="str">
        <f t="shared" si="164"/>
        <v/>
      </c>
      <c r="CZ232" s="68" t="str">
        <f t="shared" si="165"/>
        <v/>
      </c>
    </row>
    <row r="233" spans="1:104" s="6" customFormat="1" ht="195" x14ac:dyDescent="0.25">
      <c r="A233" s="27">
        <v>232</v>
      </c>
      <c r="B233" s="27" t="s">
        <v>1840</v>
      </c>
      <c r="C233" s="27" t="s">
        <v>197</v>
      </c>
      <c r="D233" s="28" t="s">
        <v>1841</v>
      </c>
      <c r="E233" s="29" t="s">
        <v>1842</v>
      </c>
      <c r="F233" s="30">
        <v>42361</v>
      </c>
      <c r="G233" s="49" t="s">
        <v>1843</v>
      </c>
      <c r="H233" s="27" t="s">
        <v>197</v>
      </c>
      <c r="I233" s="27">
        <v>56770</v>
      </c>
      <c r="J233" s="30">
        <v>42361</v>
      </c>
      <c r="K233" s="76">
        <v>46387</v>
      </c>
      <c r="L233" s="27" t="s">
        <v>485</v>
      </c>
      <c r="M233" s="27" t="s">
        <v>1844</v>
      </c>
      <c r="N233" s="49" t="s">
        <v>130</v>
      </c>
      <c r="O233" s="27">
        <v>10950</v>
      </c>
      <c r="P233" s="27">
        <v>1</v>
      </c>
      <c r="Q233" s="30">
        <v>44201</v>
      </c>
      <c r="R233" s="1">
        <v>1</v>
      </c>
      <c r="S233" s="30">
        <v>44201</v>
      </c>
      <c r="T233" s="27"/>
      <c r="U233" s="27"/>
      <c r="V233" s="27"/>
      <c r="W233" s="27"/>
      <c r="X233" s="75">
        <v>1.45</v>
      </c>
      <c r="Y233" s="75">
        <v>30</v>
      </c>
      <c r="Z233" s="75">
        <v>10950</v>
      </c>
      <c r="AA233" s="27" t="s">
        <v>212</v>
      </c>
      <c r="AB233" s="27">
        <v>50</v>
      </c>
      <c r="AC233" s="27">
        <v>25</v>
      </c>
      <c r="AD233" s="27">
        <v>125</v>
      </c>
      <c r="AE233" s="75"/>
      <c r="AF233" s="27"/>
      <c r="AG233" s="27"/>
      <c r="AH233" s="78">
        <v>15</v>
      </c>
      <c r="AI233" s="78">
        <v>2</v>
      </c>
      <c r="AJ233" s="27">
        <v>10</v>
      </c>
      <c r="AK233" s="27"/>
      <c r="AL233" s="30" t="s">
        <v>1845</v>
      </c>
      <c r="AM233" s="30" t="s">
        <v>1846</v>
      </c>
      <c r="AN233" s="27" t="s">
        <v>1847</v>
      </c>
      <c r="AO233" s="27" t="s">
        <v>89</v>
      </c>
      <c r="AP233" s="27" t="s">
        <v>90</v>
      </c>
      <c r="AQ233" s="27" t="s">
        <v>145</v>
      </c>
      <c r="AT233" s="27" t="str">
        <f t="shared" ca="1" si="144"/>
        <v>Действащо</v>
      </c>
      <c r="AU233" s="27" t="str">
        <f t="shared" si="145"/>
        <v>Действащо</v>
      </c>
      <c r="CE233" s="27" t="str">
        <f t="shared" si="146"/>
        <v>05.01.2021</v>
      </c>
      <c r="CF233" s="30">
        <f t="shared" si="147"/>
        <v>44201</v>
      </c>
      <c r="CG233" s="30" t="e">
        <f>IF(TRIM(MID(SUBSTITUTE($CE233," ",REPT(" ",99)),COLUMN(#REF!)*99-98,99))="","",DATEVALUE(TRIM(MID(SUBSTITUTE($CE233," ",REPT(" ",99)),COLUMN(#REF!)*99-98,99))))</f>
        <v>#REF!</v>
      </c>
      <c r="CH233" s="30" t="str">
        <f t="shared" si="148"/>
        <v/>
      </c>
      <c r="CI233" s="30" t="str">
        <f t="shared" si="149"/>
        <v/>
      </c>
      <c r="CJ233" s="30" t="str">
        <f t="shared" si="150"/>
        <v/>
      </c>
      <c r="CK233" s="30" t="str">
        <f t="shared" si="151"/>
        <v/>
      </c>
      <c r="CL233" s="30" t="str">
        <f t="shared" si="152"/>
        <v/>
      </c>
      <c r="CM233" s="30" t="str">
        <f t="shared" si="153"/>
        <v/>
      </c>
      <c r="CN233" s="30" t="str">
        <f t="shared" si="154"/>
        <v/>
      </c>
      <c r="CO233" s="30" t="str">
        <f t="shared" si="155"/>
        <v/>
      </c>
      <c r="CP233" s="27" t="str">
        <f t="shared" si="156"/>
        <v>05.01.2021</v>
      </c>
      <c r="CQ233" s="30">
        <f t="shared" si="157"/>
        <v>44201</v>
      </c>
      <c r="CR233" s="30" t="e">
        <f>IF(TRIM(MID(SUBSTITUTE($CP233," ",REPT(" ",99)),COLUMN(#REF!)*99-98,99))="","",DATEVALUE(TRIM(MID(SUBSTITUTE($CP233," ",REPT(" ",99)),COLUMN(#REF!)*99-98,99))))</f>
        <v>#REF!</v>
      </c>
      <c r="CS233" s="30" t="str">
        <f t="shared" si="158"/>
        <v/>
      </c>
      <c r="CT233" s="30" t="str">
        <f t="shared" si="159"/>
        <v/>
      </c>
      <c r="CU233" s="30" t="str">
        <f t="shared" si="160"/>
        <v/>
      </c>
      <c r="CV233" s="30" t="str">
        <f t="shared" si="161"/>
        <v/>
      </c>
      <c r="CW233" s="30" t="str">
        <f t="shared" si="162"/>
        <v/>
      </c>
      <c r="CX233" s="30" t="str">
        <f t="shared" si="163"/>
        <v/>
      </c>
      <c r="CY233" s="30" t="str">
        <f t="shared" si="164"/>
        <v/>
      </c>
      <c r="CZ233" s="30" t="str">
        <f t="shared" si="165"/>
        <v/>
      </c>
    </row>
    <row r="234" spans="1:104" s="6" customFormat="1" ht="195" x14ac:dyDescent="0.25">
      <c r="A234" s="27">
        <v>233</v>
      </c>
      <c r="B234" s="27" t="s">
        <v>2313</v>
      </c>
      <c r="C234" s="27" t="s">
        <v>978</v>
      </c>
      <c r="D234" s="28" t="s">
        <v>1848</v>
      </c>
      <c r="E234" s="29" t="s">
        <v>1849</v>
      </c>
      <c r="F234" s="30">
        <v>42405</v>
      </c>
      <c r="G234" s="49" t="s">
        <v>1850</v>
      </c>
      <c r="H234" s="27" t="s">
        <v>981</v>
      </c>
      <c r="I234" s="27">
        <v>47096</v>
      </c>
      <c r="J234" s="30">
        <v>42405</v>
      </c>
      <c r="K234" s="242">
        <v>46721</v>
      </c>
      <c r="L234" s="27" t="s">
        <v>982</v>
      </c>
      <c r="M234" s="27" t="s">
        <v>1851</v>
      </c>
      <c r="N234" s="27" t="s">
        <v>142</v>
      </c>
      <c r="O234" s="27">
        <v>94608</v>
      </c>
      <c r="P234" s="27" t="s">
        <v>1852</v>
      </c>
      <c r="Q234" s="30" t="s">
        <v>1853</v>
      </c>
      <c r="R234" s="241" t="s">
        <v>2189</v>
      </c>
      <c r="S234" s="30" t="s">
        <v>2190</v>
      </c>
      <c r="T234" s="27"/>
      <c r="U234" s="27"/>
      <c r="V234" s="27"/>
      <c r="W234" s="27"/>
      <c r="X234" s="75">
        <v>31.97</v>
      </c>
      <c r="Y234" s="75">
        <v>259.2</v>
      </c>
      <c r="Z234" s="75">
        <v>94608</v>
      </c>
      <c r="AA234" s="27" t="s">
        <v>212</v>
      </c>
      <c r="AB234" s="27">
        <v>50</v>
      </c>
      <c r="AC234" s="27">
        <v>15</v>
      </c>
      <c r="AD234" s="27">
        <v>70</v>
      </c>
      <c r="AE234" s="75">
        <v>2</v>
      </c>
      <c r="AF234" s="27">
        <v>0.04</v>
      </c>
      <c r="AG234" s="27">
        <v>10</v>
      </c>
      <c r="AH234" s="27"/>
      <c r="AI234" s="27">
        <v>2</v>
      </c>
      <c r="AJ234" s="27">
        <v>0.3</v>
      </c>
      <c r="AK234" s="27" t="s">
        <v>1854</v>
      </c>
      <c r="AL234" s="30" t="s">
        <v>1855</v>
      </c>
      <c r="AM234" s="30" t="s">
        <v>1856</v>
      </c>
      <c r="AN234" s="27" t="s">
        <v>1045</v>
      </c>
      <c r="AO234" s="27" t="s">
        <v>89</v>
      </c>
      <c r="AP234" s="27" t="s">
        <v>90</v>
      </c>
      <c r="AQ234" s="27" t="s">
        <v>91</v>
      </c>
      <c r="AT234" s="27" t="str">
        <f t="shared" ca="1" si="144"/>
        <v>Действащо</v>
      </c>
      <c r="AU234" s="27" t="str">
        <f t="shared" si="145"/>
        <v>Действащо</v>
      </c>
      <c r="CE234" s="27" t="str">
        <f t="shared" si="146"/>
        <v>7.4.2017 12.09.2019</v>
      </c>
      <c r="CF234" s="30">
        <f t="shared" si="147"/>
        <v>42832</v>
      </c>
      <c r="CG234" s="30" t="e">
        <f>IF(TRIM(MID(SUBSTITUTE($CE234," ",REPT(" ",99)),COLUMN(#REF!)*99-98,99))="","",DATEVALUE(TRIM(MID(SUBSTITUTE($CE234," ",REPT(" ",99)),COLUMN(#REF!)*99-98,99))))</f>
        <v>#REF!</v>
      </c>
      <c r="CH234" s="30">
        <f t="shared" si="148"/>
        <v>43720</v>
      </c>
      <c r="CI234" s="30" t="str">
        <f t="shared" si="149"/>
        <v/>
      </c>
      <c r="CJ234" s="30" t="str">
        <f t="shared" si="150"/>
        <v/>
      </c>
      <c r="CK234" s="30" t="str">
        <f t="shared" si="151"/>
        <v/>
      </c>
      <c r="CL234" s="30" t="str">
        <f t="shared" si="152"/>
        <v/>
      </c>
      <c r="CM234" s="30" t="str">
        <f t="shared" si="153"/>
        <v/>
      </c>
      <c r="CN234" s="30" t="str">
        <f t="shared" si="154"/>
        <v/>
      </c>
      <c r="CO234" s="30" t="str">
        <f t="shared" si="155"/>
        <v/>
      </c>
      <c r="CP234" s="27" t="str">
        <f t="shared" si="156"/>
        <v>12.9.2019 22.11.2024</v>
      </c>
      <c r="CQ234" s="30">
        <f t="shared" si="157"/>
        <v>43720</v>
      </c>
      <c r="CR234" s="30" t="e">
        <f>IF(TRIM(MID(SUBSTITUTE($CP234," ",REPT(" ",99)),COLUMN(#REF!)*99-98,99))="","",DATEVALUE(TRIM(MID(SUBSTITUTE($CP234," ",REPT(" ",99)),COLUMN(#REF!)*99-98,99))))</f>
        <v>#REF!</v>
      </c>
      <c r="CS234" s="30">
        <f t="shared" si="158"/>
        <v>45618</v>
      </c>
      <c r="CT234" s="30" t="str">
        <f t="shared" si="159"/>
        <v/>
      </c>
      <c r="CU234" s="30" t="str">
        <f t="shared" si="160"/>
        <v/>
      </c>
      <c r="CV234" s="30" t="str">
        <f t="shared" si="161"/>
        <v/>
      </c>
      <c r="CW234" s="30" t="str">
        <f t="shared" si="162"/>
        <v/>
      </c>
      <c r="CX234" s="30" t="str">
        <f t="shared" si="163"/>
        <v/>
      </c>
      <c r="CY234" s="30" t="str">
        <f t="shared" si="164"/>
        <v/>
      </c>
      <c r="CZ234" s="30" t="str">
        <f t="shared" si="165"/>
        <v/>
      </c>
    </row>
    <row r="235" spans="1:104" s="6" customFormat="1" ht="195" x14ac:dyDescent="0.25">
      <c r="A235" s="27">
        <v>234</v>
      </c>
      <c r="B235" s="27" t="s">
        <v>2314</v>
      </c>
      <c r="C235" s="27" t="s">
        <v>238</v>
      </c>
      <c r="D235" s="28" t="s">
        <v>1857</v>
      </c>
      <c r="E235" s="29" t="s">
        <v>1858</v>
      </c>
      <c r="F235" s="30">
        <v>42411</v>
      </c>
      <c r="G235" s="49" t="s">
        <v>1859</v>
      </c>
      <c r="H235" s="27" t="s">
        <v>238</v>
      </c>
      <c r="I235" s="27">
        <v>73676</v>
      </c>
      <c r="J235" s="30">
        <v>42411</v>
      </c>
      <c r="K235" s="76">
        <v>46492</v>
      </c>
      <c r="L235" s="78" t="s">
        <v>1184</v>
      </c>
      <c r="M235" s="27" t="s">
        <v>1860</v>
      </c>
      <c r="N235" s="27" t="s">
        <v>142</v>
      </c>
      <c r="O235" s="131">
        <v>7400000</v>
      </c>
      <c r="P235" s="27">
        <v>64</v>
      </c>
      <c r="Q235" s="30">
        <v>44300</v>
      </c>
      <c r="R235" s="1">
        <v>64</v>
      </c>
      <c r="S235" s="30">
        <v>44300</v>
      </c>
      <c r="T235" s="27"/>
      <c r="U235" s="27"/>
      <c r="V235" s="27"/>
      <c r="W235" s="27"/>
      <c r="X235" s="75">
        <v>930</v>
      </c>
      <c r="Y235" s="75">
        <v>20274</v>
      </c>
      <c r="Z235" s="75">
        <v>7400000</v>
      </c>
      <c r="AA235" s="27" t="s">
        <v>212</v>
      </c>
      <c r="AB235" s="27">
        <v>35</v>
      </c>
      <c r="AC235" s="27">
        <v>25</v>
      </c>
      <c r="AD235" s="27">
        <v>125</v>
      </c>
      <c r="AE235" s="75"/>
      <c r="AF235" s="27"/>
      <c r="AG235" s="27"/>
      <c r="AH235" s="27">
        <v>15</v>
      </c>
      <c r="AI235" s="27">
        <v>2</v>
      </c>
      <c r="AJ235" s="27">
        <v>0.3</v>
      </c>
      <c r="AK235" s="78" t="s">
        <v>1861</v>
      </c>
      <c r="AL235" s="30" t="s">
        <v>1862</v>
      </c>
      <c r="AM235" s="30" t="s">
        <v>1105</v>
      </c>
      <c r="AN235" s="27" t="s">
        <v>1045</v>
      </c>
      <c r="AO235" s="27" t="s">
        <v>89</v>
      </c>
      <c r="AP235" s="27" t="s">
        <v>90</v>
      </c>
      <c r="AQ235" s="27" t="s">
        <v>145</v>
      </c>
      <c r="AT235" s="27" t="str">
        <f t="shared" ca="1" si="144"/>
        <v>Действащо</v>
      </c>
      <c r="AU235" s="27" t="str">
        <f t="shared" si="145"/>
        <v>Действащо</v>
      </c>
      <c r="CE235" s="27" t="str">
        <f t="shared" si="146"/>
        <v>14.04.2021</v>
      </c>
      <c r="CF235" s="30">
        <f t="shared" si="147"/>
        <v>44300</v>
      </c>
      <c r="CG235" s="30" t="e">
        <f>IF(TRIM(MID(SUBSTITUTE($CE235," ",REPT(" ",99)),COLUMN(#REF!)*99-98,99))="","",DATEVALUE(TRIM(MID(SUBSTITUTE($CE235," ",REPT(" ",99)),COLUMN(#REF!)*99-98,99))))</f>
        <v>#REF!</v>
      </c>
      <c r="CH235" s="30" t="str">
        <f t="shared" si="148"/>
        <v/>
      </c>
      <c r="CI235" s="30" t="str">
        <f t="shared" si="149"/>
        <v/>
      </c>
      <c r="CJ235" s="30" t="str">
        <f t="shared" si="150"/>
        <v/>
      </c>
      <c r="CK235" s="30" t="str">
        <f t="shared" si="151"/>
        <v/>
      </c>
      <c r="CL235" s="30" t="str">
        <f t="shared" si="152"/>
        <v/>
      </c>
      <c r="CM235" s="30" t="str">
        <f t="shared" si="153"/>
        <v/>
      </c>
      <c r="CN235" s="30" t="str">
        <f t="shared" si="154"/>
        <v/>
      </c>
      <c r="CO235" s="30" t="str">
        <f t="shared" si="155"/>
        <v/>
      </c>
      <c r="CP235" s="27" t="str">
        <f t="shared" si="156"/>
        <v>14.04.2021</v>
      </c>
      <c r="CQ235" s="30">
        <f t="shared" si="157"/>
        <v>44300</v>
      </c>
      <c r="CR235" s="30" t="e">
        <f>IF(TRIM(MID(SUBSTITUTE($CP235," ",REPT(" ",99)),COLUMN(#REF!)*99-98,99))="","",DATEVALUE(TRIM(MID(SUBSTITUTE($CP235," ",REPT(" ",99)),COLUMN(#REF!)*99-98,99))))</f>
        <v>#REF!</v>
      </c>
      <c r="CS235" s="30" t="str">
        <f t="shared" si="158"/>
        <v/>
      </c>
      <c r="CT235" s="30" t="str">
        <f t="shared" si="159"/>
        <v/>
      </c>
      <c r="CU235" s="30" t="str">
        <f t="shared" si="160"/>
        <v/>
      </c>
      <c r="CV235" s="30" t="str">
        <f t="shared" si="161"/>
        <v/>
      </c>
      <c r="CW235" s="30" t="str">
        <f t="shared" si="162"/>
        <v/>
      </c>
      <c r="CX235" s="30" t="str">
        <f t="shared" si="163"/>
        <v/>
      </c>
      <c r="CY235" s="30" t="str">
        <f t="shared" si="164"/>
        <v/>
      </c>
      <c r="CZ235" s="30" t="str">
        <f t="shared" si="165"/>
        <v/>
      </c>
    </row>
    <row r="236" spans="1:104" s="6" customFormat="1" ht="45" x14ac:dyDescent="0.25">
      <c r="A236" s="27">
        <v>235</v>
      </c>
      <c r="B236" s="49" t="s">
        <v>591</v>
      </c>
      <c r="C236" s="27" t="s">
        <v>76</v>
      </c>
      <c r="D236" s="28" t="s">
        <v>592</v>
      </c>
      <c r="E236" s="29" t="s">
        <v>1863</v>
      </c>
      <c r="F236" s="30">
        <v>42438</v>
      </c>
      <c r="G236" s="49" t="s">
        <v>1864</v>
      </c>
      <c r="H236" s="27" t="s">
        <v>76</v>
      </c>
      <c r="I236" s="27">
        <v>7079</v>
      </c>
      <c r="J236" s="30">
        <v>42438</v>
      </c>
      <c r="K236" s="30" t="s">
        <v>818</v>
      </c>
      <c r="L236" s="27" t="s">
        <v>1059</v>
      </c>
      <c r="M236" s="27" t="s">
        <v>1865</v>
      </c>
      <c r="N236" s="27" t="s">
        <v>373</v>
      </c>
      <c r="O236" s="27">
        <v>26269</v>
      </c>
      <c r="P236" s="27"/>
      <c r="Q236" s="27"/>
      <c r="R236" s="1"/>
      <c r="S236" s="27"/>
      <c r="T236" s="27"/>
      <c r="U236" s="27"/>
      <c r="V236" s="27"/>
      <c r="W236" s="27"/>
      <c r="X236" s="75">
        <v>9.32</v>
      </c>
      <c r="Y236" s="75">
        <v>71.97</v>
      </c>
      <c r="Z236" s="75">
        <v>26269</v>
      </c>
      <c r="AA236" s="28" t="s">
        <v>85</v>
      </c>
      <c r="AB236" s="27">
        <v>35</v>
      </c>
      <c r="AC236" s="27">
        <v>25</v>
      </c>
      <c r="AD236" s="27">
        <v>125</v>
      </c>
      <c r="AE236" s="75"/>
      <c r="AF236" s="27"/>
      <c r="AG236" s="27"/>
      <c r="AH236" s="27">
        <v>15</v>
      </c>
      <c r="AI236" s="27">
        <v>2</v>
      </c>
      <c r="AJ236" s="27">
        <v>0.3</v>
      </c>
      <c r="AK236" s="27" t="s">
        <v>1866</v>
      </c>
      <c r="AL236" s="30" t="s">
        <v>1867</v>
      </c>
      <c r="AM236" s="30" t="s">
        <v>1868</v>
      </c>
      <c r="AN236" s="27" t="s">
        <v>1869</v>
      </c>
      <c r="AO236" s="27"/>
      <c r="AP236" s="27"/>
      <c r="AQ236" s="27"/>
      <c r="AT236" s="27" t="str">
        <f t="shared" ref="AT236" ca="1" si="166">IF(OR(ISBLANK(F236),F236&gt;AT$1),"",IF(AND(NOT(ISBLANK(W236)),W236&lt;AT$1),"Отнето",IF(AND(NOT(ISBLANK(U236)),U236&lt;AT$1),"Прекратено",IF(K236&lt;AT$1,"Изтекло","Действащо"))))</f>
        <v>Действащо</v>
      </c>
      <c r="AU236" s="27" t="str">
        <f t="shared" ref="AU236" si="167">IF(OR(ISBLANK(F236),F236&gt;AU$1),"",IF(AND(NOT(ISBLANK(W236)),W236&lt;AU$1),"Отнето",IF(AND(NOT(ISBLANK(U236)),U236&lt;AU$1),"Прекратено",IF(K236&lt;AU$1,"Изтекло","Действащо"))))</f>
        <v>Действащо</v>
      </c>
      <c r="CE236" s="27" t="str">
        <f t="shared" si="146"/>
        <v/>
      </c>
      <c r="CF236" s="30" t="str">
        <f t="shared" si="147"/>
        <v/>
      </c>
      <c r="CG236" s="30" t="e">
        <f>IF(TRIM(MID(SUBSTITUTE($CE236," ",REPT(" ",99)),COLUMN(#REF!)*99-98,99))="","",DATEVALUE(TRIM(MID(SUBSTITUTE($CE236," ",REPT(" ",99)),COLUMN(#REF!)*99-98,99))))</f>
        <v>#REF!</v>
      </c>
      <c r="CH236" s="30" t="str">
        <f t="shared" si="148"/>
        <v/>
      </c>
      <c r="CI236" s="30" t="str">
        <f t="shared" si="149"/>
        <v/>
      </c>
      <c r="CJ236" s="30" t="str">
        <f t="shared" si="150"/>
        <v/>
      </c>
      <c r="CK236" s="30" t="str">
        <f t="shared" si="151"/>
        <v/>
      </c>
      <c r="CL236" s="30" t="str">
        <f t="shared" si="152"/>
        <v/>
      </c>
      <c r="CM236" s="30" t="str">
        <f t="shared" si="153"/>
        <v/>
      </c>
      <c r="CN236" s="30" t="str">
        <f t="shared" si="154"/>
        <v/>
      </c>
      <c r="CO236" s="30" t="str">
        <f t="shared" si="155"/>
        <v/>
      </c>
      <c r="CP236" s="27" t="str">
        <f t="shared" si="156"/>
        <v/>
      </c>
      <c r="CQ236" s="30" t="str">
        <f t="shared" si="157"/>
        <v/>
      </c>
      <c r="CR236" s="30" t="e">
        <f>IF(TRIM(MID(SUBSTITUTE($CP236," ",REPT(" ",99)),COLUMN(#REF!)*99-98,99))="","",DATEVALUE(TRIM(MID(SUBSTITUTE($CP236," ",REPT(" ",99)),COLUMN(#REF!)*99-98,99))))</f>
        <v>#REF!</v>
      </c>
      <c r="CS236" s="30" t="str">
        <f t="shared" si="158"/>
        <v/>
      </c>
      <c r="CT236" s="30" t="str">
        <f t="shared" si="159"/>
        <v/>
      </c>
      <c r="CU236" s="30" t="str">
        <f t="shared" si="160"/>
        <v/>
      </c>
      <c r="CV236" s="30" t="str">
        <f t="shared" si="161"/>
        <v/>
      </c>
      <c r="CW236" s="30" t="str">
        <f t="shared" si="162"/>
        <v/>
      </c>
      <c r="CX236" s="30" t="str">
        <f t="shared" si="163"/>
        <v/>
      </c>
      <c r="CY236" s="30" t="str">
        <f t="shared" si="164"/>
        <v/>
      </c>
      <c r="CZ236" s="30" t="str">
        <f t="shared" si="165"/>
        <v/>
      </c>
    </row>
    <row r="237" spans="1:104" s="6" customFormat="1" ht="195" x14ac:dyDescent="0.25">
      <c r="A237" s="27">
        <v>236</v>
      </c>
      <c r="B237" s="49" t="s">
        <v>1148</v>
      </c>
      <c r="C237" s="49" t="s">
        <v>250</v>
      </c>
      <c r="D237" s="50">
        <v>121759222</v>
      </c>
      <c r="E237" s="51" t="s">
        <v>1870</v>
      </c>
      <c r="F237" s="5">
        <v>42440</v>
      </c>
      <c r="G237" s="79" t="s">
        <v>1871</v>
      </c>
      <c r="H237" s="49" t="s">
        <v>125</v>
      </c>
      <c r="I237" s="49">
        <v>10135</v>
      </c>
      <c r="J237" s="5">
        <v>42440</v>
      </c>
      <c r="K237" s="102">
        <v>46476</v>
      </c>
      <c r="L237" s="49" t="s">
        <v>128</v>
      </c>
      <c r="M237" s="49" t="s">
        <v>1151</v>
      </c>
      <c r="N237" s="49" t="s">
        <v>130</v>
      </c>
      <c r="O237" s="49">
        <v>3000</v>
      </c>
      <c r="P237" s="49">
        <v>43</v>
      </c>
      <c r="Q237" s="5">
        <v>44273</v>
      </c>
      <c r="R237" s="2">
        <v>43</v>
      </c>
      <c r="S237" s="5">
        <v>44273</v>
      </c>
      <c r="T237" s="49"/>
      <c r="U237" s="49"/>
      <c r="V237" s="49"/>
      <c r="W237" s="49"/>
      <c r="X237" s="119">
        <v>2.76</v>
      </c>
      <c r="Y237" s="119">
        <v>2.74</v>
      </c>
      <c r="Z237" s="119">
        <v>1000</v>
      </c>
      <c r="AA237" s="49" t="s">
        <v>109</v>
      </c>
      <c r="AB237" s="49">
        <v>35</v>
      </c>
      <c r="AC237" s="49"/>
      <c r="AD237" s="49"/>
      <c r="AE237" s="119"/>
      <c r="AF237" s="49"/>
      <c r="AG237" s="49"/>
      <c r="AH237" s="49"/>
      <c r="AI237" s="49"/>
      <c r="AJ237" s="49">
        <v>0.3</v>
      </c>
      <c r="AK237" s="49"/>
      <c r="AL237" s="102" t="s">
        <v>1152</v>
      </c>
      <c r="AM237" s="102" t="s">
        <v>1153</v>
      </c>
      <c r="AN237" s="49" t="s">
        <v>1045</v>
      </c>
      <c r="AO237" s="49" t="s">
        <v>89</v>
      </c>
      <c r="AP237" s="49" t="s">
        <v>90</v>
      </c>
      <c r="AQ237" s="27" t="s">
        <v>261</v>
      </c>
      <c r="AT237" s="27" t="str">
        <f t="shared" ca="1" si="144"/>
        <v>Действащо</v>
      </c>
      <c r="AU237" s="27" t="str">
        <f t="shared" si="145"/>
        <v/>
      </c>
      <c r="CE237" s="27" t="str">
        <f t="shared" si="146"/>
        <v>18.03.2021</v>
      </c>
      <c r="CF237" s="30">
        <f t="shared" si="147"/>
        <v>44273</v>
      </c>
      <c r="CG237" s="30" t="e">
        <f>IF(TRIM(MID(SUBSTITUTE($CE237," ",REPT(" ",99)),COLUMN(#REF!)*99-98,99))="","",DATEVALUE(TRIM(MID(SUBSTITUTE($CE237," ",REPT(" ",99)),COLUMN(#REF!)*99-98,99))))</f>
        <v>#REF!</v>
      </c>
      <c r="CH237" s="30" t="str">
        <f t="shared" si="148"/>
        <v/>
      </c>
      <c r="CI237" s="30" t="str">
        <f t="shared" si="149"/>
        <v/>
      </c>
      <c r="CJ237" s="30" t="str">
        <f t="shared" si="150"/>
        <v/>
      </c>
      <c r="CK237" s="30" t="str">
        <f t="shared" si="151"/>
        <v/>
      </c>
      <c r="CL237" s="30" t="str">
        <f t="shared" si="152"/>
        <v/>
      </c>
      <c r="CM237" s="30" t="str">
        <f t="shared" si="153"/>
        <v/>
      </c>
      <c r="CN237" s="30" t="str">
        <f t="shared" si="154"/>
        <v/>
      </c>
      <c r="CO237" s="30" t="str">
        <f t="shared" si="155"/>
        <v/>
      </c>
      <c r="CP237" s="27" t="str">
        <f t="shared" si="156"/>
        <v>18.03.2021</v>
      </c>
      <c r="CQ237" s="30">
        <f t="shared" si="157"/>
        <v>44273</v>
      </c>
      <c r="CR237" s="30" t="e">
        <f>IF(TRIM(MID(SUBSTITUTE($CP237," ",REPT(" ",99)),COLUMN(#REF!)*99-98,99))="","",DATEVALUE(TRIM(MID(SUBSTITUTE($CP237," ",REPT(" ",99)),COLUMN(#REF!)*99-98,99))))</f>
        <v>#REF!</v>
      </c>
      <c r="CS237" s="30" t="str">
        <f t="shared" si="158"/>
        <v/>
      </c>
      <c r="CT237" s="30" t="str">
        <f t="shared" si="159"/>
        <v/>
      </c>
      <c r="CU237" s="30" t="str">
        <f t="shared" si="160"/>
        <v/>
      </c>
      <c r="CV237" s="30" t="str">
        <f t="shared" si="161"/>
        <v/>
      </c>
      <c r="CW237" s="30" t="str">
        <f t="shared" si="162"/>
        <v/>
      </c>
      <c r="CX237" s="30" t="str">
        <f t="shared" si="163"/>
        <v/>
      </c>
      <c r="CY237" s="30" t="str">
        <f t="shared" si="164"/>
        <v/>
      </c>
      <c r="CZ237" s="30" t="str">
        <f t="shared" si="165"/>
        <v/>
      </c>
    </row>
    <row r="238" spans="1:104" s="6" customFormat="1" ht="195" x14ac:dyDescent="0.25">
      <c r="A238" s="27">
        <v>237</v>
      </c>
      <c r="B238" s="49" t="s">
        <v>2300</v>
      </c>
      <c r="C238" s="27" t="s">
        <v>76</v>
      </c>
      <c r="D238" s="28" t="s">
        <v>592</v>
      </c>
      <c r="E238" s="29" t="s">
        <v>1872</v>
      </c>
      <c r="F238" s="30">
        <v>42466</v>
      </c>
      <c r="G238" s="49" t="s">
        <v>1873</v>
      </c>
      <c r="H238" s="27" t="s">
        <v>76</v>
      </c>
      <c r="I238" s="27">
        <v>7079</v>
      </c>
      <c r="J238" s="30">
        <v>42466</v>
      </c>
      <c r="K238" s="76">
        <v>46461</v>
      </c>
      <c r="L238" s="27" t="s">
        <v>1707</v>
      </c>
      <c r="M238" s="27" t="s">
        <v>1708</v>
      </c>
      <c r="N238" s="27" t="s">
        <v>82</v>
      </c>
      <c r="O238" s="131">
        <v>938415</v>
      </c>
      <c r="P238" s="27" t="s">
        <v>1874</v>
      </c>
      <c r="Q238" s="30" t="s">
        <v>1875</v>
      </c>
      <c r="R238" s="1">
        <v>37</v>
      </c>
      <c r="S238" s="30">
        <v>44263</v>
      </c>
      <c r="T238" s="27"/>
      <c r="U238" s="27"/>
      <c r="V238" s="27"/>
      <c r="W238" s="27"/>
      <c r="X238" s="75">
        <v>226</v>
      </c>
      <c r="Y238" s="75">
        <v>2571</v>
      </c>
      <c r="Z238" s="131">
        <v>938415</v>
      </c>
      <c r="AA238" s="28" t="s">
        <v>85</v>
      </c>
      <c r="AB238" s="27">
        <v>35</v>
      </c>
      <c r="AC238" s="27">
        <v>25</v>
      </c>
      <c r="AD238" s="27">
        <v>125</v>
      </c>
      <c r="AE238" s="75"/>
      <c r="AF238" s="27"/>
      <c r="AG238" s="27"/>
      <c r="AH238" s="27">
        <v>15</v>
      </c>
      <c r="AI238" s="27">
        <v>2</v>
      </c>
      <c r="AJ238" s="27">
        <v>0.3</v>
      </c>
      <c r="AK238" s="27"/>
      <c r="AL238" s="30" t="s">
        <v>1876</v>
      </c>
      <c r="AM238" s="30" t="s">
        <v>1877</v>
      </c>
      <c r="AN238" s="49" t="s">
        <v>1045</v>
      </c>
      <c r="AO238" s="49" t="s">
        <v>89</v>
      </c>
      <c r="AP238" s="49" t="s">
        <v>90</v>
      </c>
      <c r="AQ238" s="27" t="s">
        <v>91</v>
      </c>
      <c r="AT238" s="27" t="str">
        <f t="shared" ca="1" si="144"/>
        <v>Действащо</v>
      </c>
      <c r="AU238" s="27" t="str">
        <f t="shared" si="145"/>
        <v/>
      </c>
      <c r="CE238" s="27" t="str">
        <f t="shared" si="146"/>
        <v>12.10.2017 26.06.2019 07.02.2020</v>
      </c>
      <c r="CF238" s="30">
        <f t="shared" si="147"/>
        <v>43020</v>
      </c>
      <c r="CG238" s="30" t="e">
        <f>IF(TRIM(MID(SUBSTITUTE($CE238," ",REPT(" ",99)),COLUMN(#REF!)*99-98,99))="","",DATEVALUE(TRIM(MID(SUBSTITUTE($CE238," ",REPT(" ",99)),COLUMN(#REF!)*99-98,99))))</f>
        <v>#REF!</v>
      </c>
      <c r="CH238" s="30">
        <f t="shared" si="148"/>
        <v>43642</v>
      </c>
      <c r="CI238" s="30">
        <f t="shared" si="149"/>
        <v>43868</v>
      </c>
      <c r="CJ238" s="30" t="str">
        <f t="shared" si="150"/>
        <v/>
      </c>
      <c r="CK238" s="30" t="str">
        <f t="shared" si="151"/>
        <v/>
      </c>
      <c r="CL238" s="30" t="str">
        <f t="shared" si="152"/>
        <v/>
      </c>
      <c r="CM238" s="30" t="str">
        <f t="shared" si="153"/>
        <v/>
      </c>
      <c r="CN238" s="30" t="str">
        <f t="shared" si="154"/>
        <v/>
      </c>
      <c r="CO238" s="30" t="str">
        <f t="shared" si="155"/>
        <v/>
      </c>
      <c r="CP238" s="27" t="str">
        <f t="shared" si="156"/>
        <v>08.03.2021</v>
      </c>
      <c r="CQ238" s="30">
        <f t="shared" si="157"/>
        <v>44263</v>
      </c>
      <c r="CR238" s="30" t="e">
        <f>IF(TRIM(MID(SUBSTITUTE($CP238," ",REPT(" ",99)),COLUMN(#REF!)*99-98,99))="","",DATEVALUE(TRIM(MID(SUBSTITUTE($CP238," ",REPT(" ",99)),COLUMN(#REF!)*99-98,99))))</f>
        <v>#REF!</v>
      </c>
      <c r="CS238" s="30" t="str">
        <f t="shared" si="158"/>
        <v/>
      </c>
      <c r="CT238" s="30" t="str">
        <f t="shared" si="159"/>
        <v/>
      </c>
      <c r="CU238" s="30" t="str">
        <f t="shared" si="160"/>
        <v/>
      </c>
      <c r="CV238" s="30" t="str">
        <f t="shared" si="161"/>
        <v/>
      </c>
      <c r="CW238" s="30" t="str">
        <f t="shared" si="162"/>
        <v/>
      </c>
      <c r="CX238" s="30" t="str">
        <f t="shared" si="163"/>
        <v/>
      </c>
      <c r="CY238" s="30" t="str">
        <f t="shared" si="164"/>
        <v/>
      </c>
      <c r="CZ238" s="30" t="str">
        <f t="shared" si="165"/>
        <v/>
      </c>
    </row>
    <row r="239" spans="1:104" s="6" customFormat="1" ht="195" x14ac:dyDescent="0.25">
      <c r="A239" s="27">
        <v>238</v>
      </c>
      <c r="B239" s="27" t="s">
        <v>2315</v>
      </c>
      <c r="C239" s="27" t="s">
        <v>650</v>
      </c>
      <c r="D239" s="28">
        <v>931415</v>
      </c>
      <c r="E239" s="29" t="s">
        <v>1878</v>
      </c>
      <c r="F239" s="30">
        <v>42471</v>
      </c>
      <c r="G239" s="27" t="s">
        <v>1879</v>
      </c>
      <c r="H239" s="27" t="s">
        <v>650</v>
      </c>
      <c r="I239" s="27">
        <v>12766</v>
      </c>
      <c r="J239" s="30">
        <v>42471</v>
      </c>
      <c r="K239" s="30">
        <v>46527</v>
      </c>
      <c r="L239" s="27" t="s">
        <v>660</v>
      </c>
      <c r="M239" s="27" t="s">
        <v>1880</v>
      </c>
      <c r="N239" s="27" t="s">
        <v>142</v>
      </c>
      <c r="O239" s="27">
        <v>3654.7779999999998</v>
      </c>
      <c r="P239" s="27" t="s">
        <v>1881</v>
      </c>
      <c r="Q239" s="30" t="s">
        <v>1882</v>
      </c>
      <c r="R239" s="1">
        <v>92</v>
      </c>
      <c r="S239" s="30">
        <v>44337</v>
      </c>
      <c r="T239" s="27"/>
      <c r="U239" s="27"/>
      <c r="V239" s="27"/>
      <c r="W239" s="27"/>
      <c r="X239" s="75">
        <v>1.6199999999999999E-3</v>
      </c>
      <c r="Y239" s="75">
        <v>11.013999999999999</v>
      </c>
      <c r="Z239" s="75">
        <v>3654.7779999999998</v>
      </c>
      <c r="AA239" s="27" t="s">
        <v>212</v>
      </c>
      <c r="AB239" s="27">
        <v>30</v>
      </c>
      <c r="AC239" s="27">
        <v>15</v>
      </c>
      <c r="AD239" s="27">
        <v>120</v>
      </c>
      <c r="AE239" s="75"/>
      <c r="AF239" s="27"/>
      <c r="AG239" s="27"/>
      <c r="AH239" s="27">
        <v>15</v>
      </c>
      <c r="AI239" s="27">
        <v>2</v>
      </c>
      <c r="AJ239" s="27">
        <v>0.3</v>
      </c>
      <c r="AK239" s="27" t="s">
        <v>1883</v>
      </c>
      <c r="AL239" s="5" t="s">
        <v>1884</v>
      </c>
      <c r="AM239" s="5" t="s">
        <v>1885</v>
      </c>
      <c r="AN239" s="49" t="s">
        <v>1045</v>
      </c>
      <c r="AO239" s="49" t="s">
        <v>89</v>
      </c>
      <c r="AP239" s="49" t="s">
        <v>90</v>
      </c>
      <c r="AQ239" s="27" t="s">
        <v>145</v>
      </c>
      <c r="AT239" s="27" t="str">
        <f t="shared" ca="1" si="144"/>
        <v>Действащо</v>
      </c>
      <c r="AU239" s="27" t="str">
        <f t="shared" si="145"/>
        <v/>
      </c>
      <c r="CE239" s="27" t="str">
        <f t="shared" si="146"/>
        <v>5.8.2016 25.02.2019</v>
      </c>
      <c r="CF239" s="30">
        <f t="shared" si="147"/>
        <v>42587</v>
      </c>
      <c r="CG239" s="30" t="e">
        <f>IF(TRIM(MID(SUBSTITUTE($CE239," ",REPT(" ",99)),COLUMN(#REF!)*99-98,99))="","",DATEVALUE(TRIM(MID(SUBSTITUTE($CE239," ",REPT(" ",99)),COLUMN(#REF!)*99-98,99))))</f>
        <v>#REF!</v>
      </c>
      <c r="CH239" s="30">
        <f t="shared" si="148"/>
        <v>43521</v>
      </c>
      <c r="CI239" s="30" t="str">
        <f t="shared" si="149"/>
        <v/>
      </c>
      <c r="CJ239" s="30" t="str">
        <f t="shared" si="150"/>
        <v/>
      </c>
      <c r="CK239" s="30" t="str">
        <f t="shared" si="151"/>
        <v/>
      </c>
      <c r="CL239" s="30" t="str">
        <f t="shared" si="152"/>
        <v/>
      </c>
      <c r="CM239" s="30" t="str">
        <f t="shared" si="153"/>
        <v/>
      </c>
      <c r="CN239" s="30" t="str">
        <f t="shared" si="154"/>
        <v/>
      </c>
      <c r="CO239" s="30" t="str">
        <f t="shared" si="155"/>
        <v/>
      </c>
      <c r="CP239" s="27" t="str">
        <f t="shared" si="156"/>
        <v>21.05.2021</v>
      </c>
      <c r="CQ239" s="30">
        <f t="shared" si="157"/>
        <v>44337</v>
      </c>
      <c r="CR239" s="30" t="e">
        <f>IF(TRIM(MID(SUBSTITUTE($CP239," ",REPT(" ",99)),COLUMN(#REF!)*99-98,99))="","",DATEVALUE(TRIM(MID(SUBSTITUTE($CP239," ",REPT(" ",99)),COLUMN(#REF!)*99-98,99))))</f>
        <v>#REF!</v>
      </c>
      <c r="CS239" s="30" t="str">
        <f t="shared" si="158"/>
        <v/>
      </c>
      <c r="CT239" s="30" t="str">
        <f t="shared" si="159"/>
        <v/>
      </c>
      <c r="CU239" s="30" t="str">
        <f t="shared" si="160"/>
        <v/>
      </c>
      <c r="CV239" s="30" t="str">
        <f t="shared" si="161"/>
        <v/>
      </c>
      <c r="CW239" s="30" t="str">
        <f t="shared" si="162"/>
        <v/>
      </c>
      <c r="CX239" s="30" t="str">
        <f t="shared" si="163"/>
        <v/>
      </c>
      <c r="CY239" s="30" t="str">
        <f t="shared" si="164"/>
        <v/>
      </c>
      <c r="CZ239" s="30" t="str">
        <f t="shared" si="165"/>
        <v/>
      </c>
    </row>
    <row r="240" spans="1:104" s="6" customFormat="1" ht="195" x14ac:dyDescent="0.25">
      <c r="A240" s="27">
        <v>239</v>
      </c>
      <c r="B240" s="27" t="s">
        <v>1886</v>
      </c>
      <c r="C240" s="27" t="s">
        <v>250</v>
      </c>
      <c r="D240" s="28" t="s">
        <v>1887</v>
      </c>
      <c r="E240" s="29" t="s">
        <v>1888</v>
      </c>
      <c r="F240" s="30">
        <v>42474</v>
      </c>
      <c r="G240" s="49" t="s">
        <v>1889</v>
      </c>
      <c r="H240" s="27" t="s">
        <v>228</v>
      </c>
      <c r="I240" s="27">
        <v>11538</v>
      </c>
      <c r="J240" s="30">
        <v>42474</v>
      </c>
      <c r="K240" s="30">
        <v>46517</v>
      </c>
      <c r="L240" s="78" t="s">
        <v>1890</v>
      </c>
      <c r="M240" s="27" t="s">
        <v>1891</v>
      </c>
      <c r="N240" s="27" t="s">
        <v>232</v>
      </c>
      <c r="O240" s="27">
        <v>182500</v>
      </c>
      <c r="P240" s="27"/>
      <c r="Q240" s="27"/>
      <c r="R240" s="1">
        <v>85</v>
      </c>
      <c r="S240" s="30">
        <v>44328</v>
      </c>
      <c r="T240" s="27"/>
      <c r="U240" s="27"/>
      <c r="V240" s="27"/>
      <c r="W240" s="27"/>
      <c r="X240" s="75">
        <v>62.5</v>
      </c>
      <c r="Y240" s="75">
        <v>500</v>
      </c>
      <c r="Z240" s="75">
        <v>182500</v>
      </c>
      <c r="AA240" s="27" t="s">
        <v>1892</v>
      </c>
      <c r="AB240" s="27">
        <v>50</v>
      </c>
      <c r="AC240" s="27">
        <v>15</v>
      </c>
      <c r="AD240" s="27">
        <v>70</v>
      </c>
      <c r="AE240" s="75"/>
      <c r="AF240" s="27"/>
      <c r="AG240" s="27"/>
      <c r="AH240" s="27">
        <v>15</v>
      </c>
      <c r="AI240" s="27">
        <v>2</v>
      </c>
      <c r="AJ240" s="27">
        <v>0.3</v>
      </c>
      <c r="AK240" s="27" t="s">
        <v>1893</v>
      </c>
      <c r="AL240" s="5" t="s">
        <v>855</v>
      </c>
      <c r="AM240" s="30" t="s">
        <v>856</v>
      </c>
      <c r="AN240" s="49" t="s">
        <v>1045</v>
      </c>
      <c r="AO240" s="49" t="s">
        <v>89</v>
      </c>
      <c r="AP240" s="49" t="s">
        <v>90</v>
      </c>
      <c r="AQ240" s="27" t="s">
        <v>91</v>
      </c>
      <c r="AT240" s="27" t="str">
        <f t="shared" ca="1" si="144"/>
        <v>Действащо</v>
      </c>
      <c r="AU240" s="27" t="str">
        <f t="shared" si="145"/>
        <v/>
      </c>
      <c r="CE240" s="27" t="str">
        <f t="shared" si="146"/>
        <v/>
      </c>
      <c r="CF240" s="30" t="str">
        <f t="shared" si="147"/>
        <v/>
      </c>
      <c r="CG240" s="30" t="e">
        <f>IF(TRIM(MID(SUBSTITUTE($CE240," ",REPT(" ",99)),COLUMN(#REF!)*99-98,99))="","",DATEVALUE(TRIM(MID(SUBSTITUTE($CE240," ",REPT(" ",99)),COLUMN(#REF!)*99-98,99))))</f>
        <v>#REF!</v>
      </c>
      <c r="CH240" s="30" t="str">
        <f t="shared" si="148"/>
        <v/>
      </c>
      <c r="CI240" s="30" t="str">
        <f t="shared" si="149"/>
        <v/>
      </c>
      <c r="CJ240" s="30" t="str">
        <f t="shared" si="150"/>
        <v/>
      </c>
      <c r="CK240" s="30" t="str">
        <f t="shared" si="151"/>
        <v/>
      </c>
      <c r="CL240" s="30" t="str">
        <f t="shared" si="152"/>
        <v/>
      </c>
      <c r="CM240" s="30" t="str">
        <f t="shared" si="153"/>
        <v/>
      </c>
      <c r="CN240" s="30" t="str">
        <f t="shared" si="154"/>
        <v/>
      </c>
      <c r="CO240" s="30" t="str">
        <f t="shared" si="155"/>
        <v/>
      </c>
      <c r="CP240" s="27" t="str">
        <f t="shared" si="156"/>
        <v>12.05.2021</v>
      </c>
      <c r="CQ240" s="30">
        <f t="shared" si="157"/>
        <v>44328</v>
      </c>
      <c r="CR240" s="30" t="e">
        <f>IF(TRIM(MID(SUBSTITUTE($CP240," ",REPT(" ",99)),COLUMN(#REF!)*99-98,99))="","",DATEVALUE(TRIM(MID(SUBSTITUTE($CP240," ",REPT(" ",99)),COLUMN(#REF!)*99-98,99))))</f>
        <v>#REF!</v>
      </c>
      <c r="CS240" s="30" t="str">
        <f t="shared" si="158"/>
        <v/>
      </c>
      <c r="CT240" s="30" t="str">
        <f t="shared" si="159"/>
        <v/>
      </c>
      <c r="CU240" s="30" t="str">
        <f t="shared" si="160"/>
        <v/>
      </c>
      <c r="CV240" s="30" t="str">
        <f t="shared" si="161"/>
        <v/>
      </c>
      <c r="CW240" s="30" t="str">
        <f t="shared" si="162"/>
        <v/>
      </c>
      <c r="CX240" s="30" t="str">
        <f t="shared" si="163"/>
        <v/>
      </c>
      <c r="CY240" s="30" t="str">
        <f t="shared" si="164"/>
        <v/>
      </c>
      <c r="CZ240" s="30" t="str">
        <f t="shared" si="165"/>
        <v/>
      </c>
    </row>
    <row r="241" spans="1:104" s="6" customFormat="1" ht="195" x14ac:dyDescent="0.25">
      <c r="A241" s="27">
        <v>240</v>
      </c>
      <c r="B241" s="49" t="s">
        <v>2287</v>
      </c>
      <c r="C241" s="27" t="s">
        <v>76</v>
      </c>
      <c r="D241" s="28" t="s">
        <v>1894</v>
      </c>
      <c r="E241" s="29" t="s">
        <v>1895</v>
      </c>
      <c r="F241" s="30">
        <v>42520</v>
      </c>
      <c r="G241" s="49" t="s">
        <v>1896</v>
      </c>
      <c r="H241" s="27" t="s">
        <v>1510</v>
      </c>
      <c r="I241" s="27">
        <v>47202</v>
      </c>
      <c r="J241" s="30">
        <v>42520</v>
      </c>
      <c r="K241" s="76">
        <v>46517</v>
      </c>
      <c r="L241" s="123" t="s">
        <v>1511</v>
      </c>
      <c r="M241" s="27" t="s">
        <v>1897</v>
      </c>
      <c r="N241" s="27" t="s">
        <v>373</v>
      </c>
      <c r="O241" s="27">
        <v>85410</v>
      </c>
      <c r="P241" s="27">
        <v>168</v>
      </c>
      <c r="Q241" s="30">
        <v>43784</v>
      </c>
      <c r="R241" s="1">
        <v>83</v>
      </c>
      <c r="S241" s="30">
        <v>44327</v>
      </c>
      <c r="T241" s="27"/>
      <c r="U241" s="27"/>
      <c r="V241" s="27"/>
      <c r="W241" s="27"/>
      <c r="X241" s="75">
        <v>24.63</v>
      </c>
      <c r="Y241" s="75">
        <v>234</v>
      </c>
      <c r="Z241" s="75">
        <v>85410</v>
      </c>
      <c r="AA241" s="28" t="s">
        <v>85</v>
      </c>
      <c r="AB241" s="27">
        <v>35</v>
      </c>
      <c r="AC241" s="27">
        <v>25</v>
      </c>
      <c r="AD241" s="27">
        <v>125</v>
      </c>
      <c r="AE241" s="75">
        <v>2</v>
      </c>
      <c r="AF241" s="27">
        <v>0.04</v>
      </c>
      <c r="AG241" s="27">
        <v>10</v>
      </c>
      <c r="AH241" s="27"/>
      <c r="AI241" s="27"/>
      <c r="AJ241" s="27">
        <v>0.3</v>
      </c>
      <c r="AK241" s="27" t="s">
        <v>1087</v>
      </c>
      <c r="AL241" s="30" t="s">
        <v>1513</v>
      </c>
      <c r="AM241" s="30" t="s">
        <v>1898</v>
      </c>
      <c r="AN241" s="49" t="s">
        <v>1045</v>
      </c>
      <c r="AO241" s="49" t="s">
        <v>89</v>
      </c>
      <c r="AP241" s="49" t="s">
        <v>90</v>
      </c>
      <c r="AQ241" s="27" t="s">
        <v>91</v>
      </c>
      <c r="AT241" s="27" t="str">
        <f t="shared" ca="1" si="144"/>
        <v>Действащо</v>
      </c>
      <c r="AU241" s="27" t="str">
        <f t="shared" si="145"/>
        <v/>
      </c>
      <c r="CE241" s="27" t="str">
        <f t="shared" si="146"/>
        <v>15.11.2019</v>
      </c>
      <c r="CF241" s="30">
        <f t="shared" si="147"/>
        <v>43784</v>
      </c>
      <c r="CG241" s="30" t="e">
        <f>IF(TRIM(MID(SUBSTITUTE($CE241," ",REPT(" ",99)),COLUMN(#REF!)*99-98,99))="","",DATEVALUE(TRIM(MID(SUBSTITUTE($CE241," ",REPT(" ",99)),COLUMN(#REF!)*99-98,99))))</f>
        <v>#REF!</v>
      </c>
      <c r="CH241" s="30" t="str">
        <f t="shared" si="148"/>
        <v/>
      </c>
      <c r="CI241" s="30" t="str">
        <f t="shared" si="149"/>
        <v/>
      </c>
      <c r="CJ241" s="30" t="str">
        <f t="shared" si="150"/>
        <v/>
      </c>
      <c r="CK241" s="30" t="str">
        <f t="shared" si="151"/>
        <v/>
      </c>
      <c r="CL241" s="30" t="str">
        <f t="shared" si="152"/>
        <v/>
      </c>
      <c r="CM241" s="30" t="str">
        <f t="shared" si="153"/>
        <v/>
      </c>
      <c r="CN241" s="30" t="str">
        <f t="shared" si="154"/>
        <v/>
      </c>
      <c r="CO241" s="30" t="str">
        <f t="shared" si="155"/>
        <v/>
      </c>
      <c r="CP241" s="27" t="str">
        <f t="shared" si="156"/>
        <v>11.05.2021</v>
      </c>
      <c r="CQ241" s="30">
        <f t="shared" si="157"/>
        <v>44327</v>
      </c>
      <c r="CR241" s="30" t="e">
        <f>IF(TRIM(MID(SUBSTITUTE($CP241," ",REPT(" ",99)),COLUMN(#REF!)*99-98,99))="","",DATEVALUE(TRIM(MID(SUBSTITUTE($CP241," ",REPT(" ",99)),COLUMN(#REF!)*99-98,99))))</f>
        <v>#REF!</v>
      </c>
      <c r="CS241" s="30" t="str">
        <f t="shared" si="158"/>
        <v/>
      </c>
      <c r="CT241" s="30" t="str">
        <f t="shared" si="159"/>
        <v/>
      </c>
      <c r="CU241" s="30" t="str">
        <f t="shared" si="160"/>
        <v/>
      </c>
      <c r="CV241" s="30" t="str">
        <f t="shared" si="161"/>
        <v/>
      </c>
      <c r="CW241" s="30" t="str">
        <f t="shared" si="162"/>
        <v/>
      </c>
      <c r="CX241" s="30" t="str">
        <f t="shared" si="163"/>
        <v/>
      </c>
      <c r="CY241" s="30" t="str">
        <f t="shared" si="164"/>
        <v/>
      </c>
      <c r="CZ241" s="30" t="str">
        <f t="shared" si="165"/>
        <v/>
      </c>
    </row>
    <row r="242" spans="1:104" s="9" customFormat="1" ht="30" x14ac:dyDescent="0.25">
      <c r="A242" s="27">
        <v>241</v>
      </c>
      <c r="B242" s="41" t="s">
        <v>2316</v>
      </c>
      <c r="C242" s="41" t="s">
        <v>1899</v>
      </c>
      <c r="D242" s="42" t="s">
        <v>1900</v>
      </c>
      <c r="E242" s="47" t="s">
        <v>1901</v>
      </c>
      <c r="F242" s="44">
        <v>42612</v>
      </c>
      <c r="G242" s="45" t="s">
        <v>1902</v>
      </c>
      <c r="H242" s="41" t="s">
        <v>1903</v>
      </c>
      <c r="I242" s="41">
        <v>4426</v>
      </c>
      <c r="J242" s="44">
        <v>42612</v>
      </c>
      <c r="K242" s="44">
        <v>43343</v>
      </c>
      <c r="L242" s="41" t="s">
        <v>346</v>
      </c>
      <c r="M242" s="41" t="s">
        <v>141</v>
      </c>
      <c r="N242" s="41" t="s">
        <v>142</v>
      </c>
      <c r="O242" s="41">
        <v>165000</v>
      </c>
      <c r="P242" s="41"/>
      <c r="Q242" s="41"/>
      <c r="R242" s="84"/>
      <c r="S242" s="41"/>
      <c r="T242" s="41"/>
      <c r="U242" s="41"/>
      <c r="V242" s="41"/>
      <c r="W242" s="41"/>
      <c r="X242" s="94">
        <v>72</v>
      </c>
      <c r="Y242" s="94">
        <v>450</v>
      </c>
      <c r="Z242" s="94">
        <v>165000</v>
      </c>
      <c r="AA242" s="42" t="s">
        <v>310</v>
      </c>
      <c r="AB242" s="41">
        <v>60</v>
      </c>
      <c r="AC242" s="41">
        <v>25</v>
      </c>
      <c r="AD242" s="41">
        <v>125</v>
      </c>
      <c r="AE242" s="94"/>
      <c r="AF242" s="41"/>
      <c r="AG242" s="41"/>
      <c r="AH242" s="41">
        <v>15</v>
      </c>
      <c r="AI242" s="41">
        <v>2</v>
      </c>
      <c r="AJ242" s="41">
        <v>0.3</v>
      </c>
      <c r="AK242" s="41" t="s">
        <v>1904</v>
      </c>
      <c r="AL242" s="44" t="s">
        <v>1905</v>
      </c>
      <c r="AM242" s="44" t="s">
        <v>1906</v>
      </c>
      <c r="AN242" s="45" t="s">
        <v>1045</v>
      </c>
      <c r="AO242" s="45"/>
      <c r="AP242" s="45"/>
      <c r="AQ242" s="45"/>
      <c r="AT242" s="41" t="str">
        <f t="shared" ca="1" si="144"/>
        <v>Изтекло</v>
      </c>
      <c r="AU242" s="41" t="str">
        <f t="shared" si="145"/>
        <v/>
      </c>
      <c r="CE242" s="41" t="str">
        <f t="shared" si="146"/>
        <v/>
      </c>
      <c r="CF242" s="44" t="str">
        <f t="shared" si="147"/>
        <v/>
      </c>
      <c r="CG242" s="44" t="e">
        <f>IF(TRIM(MID(SUBSTITUTE($CE242," ",REPT(" ",99)),COLUMN(#REF!)*99-98,99))="","",DATEVALUE(TRIM(MID(SUBSTITUTE($CE242," ",REPT(" ",99)),COLUMN(#REF!)*99-98,99))))</f>
        <v>#REF!</v>
      </c>
      <c r="CH242" s="44" t="str">
        <f t="shared" si="148"/>
        <v/>
      </c>
      <c r="CI242" s="44" t="str">
        <f t="shared" si="149"/>
        <v/>
      </c>
      <c r="CJ242" s="44" t="str">
        <f t="shared" si="150"/>
        <v/>
      </c>
      <c r="CK242" s="44" t="str">
        <f t="shared" si="151"/>
        <v/>
      </c>
      <c r="CL242" s="44" t="str">
        <f t="shared" si="152"/>
        <v/>
      </c>
      <c r="CM242" s="44" t="str">
        <f t="shared" si="153"/>
        <v/>
      </c>
      <c r="CN242" s="44" t="str">
        <f t="shared" si="154"/>
        <v/>
      </c>
      <c r="CO242" s="44" t="str">
        <f t="shared" si="155"/>
        <v/>
      </c>
      <c r="CP242" s="41" t="str">
        <f t="shared" si="156"/>
        <v/>
      </c>
      <c r="CQ242" s="44" t="str">
        <f t="shared" si="157"/>
        <v/>
      </c>
      <c r="CR242" s="44" t="e">
        <f>IF(TRIM(MID(SUBSTITUTE($CP242," ",REPT(" ",99)),COLUMN(#REF!)*99-98,99))="","",DATEVALUE(TRIM(MID(SUBSTITUTE($CP242," ",REPT(" ",99)),COLUMN(#REF!)*99-98,99))))</f>
        <v>#REF!</v>
      </c>
      <c r="CS242" s="44" t="str">
        <f t="shared" si="158"/>
        <v/>
      </c>
      <c r="CT242" s="44" t="str">
        <f t="shared" si="159"/>
        <v/>
      </c>
      <c r="CU242" s="44" t="str">
        <f t="shared" si="160"/>
        <v/>
      </c>
      <c r="CV242" s="44" t="str">
        <f t="shared" si="161"/>
        <v/>
      </c>
      <c r="CW242" s="44" t="str">
        <f t="shared" si="162"/>
        <v/>
      </c>
      <c r="CX242" s="44" t="str">
        <f t="shared" si="163"/>
        <v/>
      </c>
      <c r="CY242" s="44" t="str">
        <f t="shared" si="164"/>
        <v/>
      </c>
      <c r="CZ242" s="44" t="str">
        <f t="shared" si="165"/>
        <v/>
      </c>
    </row>
    <row r="243" spans="1:104" s="6" customFormat="1" ht="45" x14ac:dyDescent="0.25">
      <c r="A243" s="27">
        <v>242</v>
      </c>
      <c r="B243" s="27" t="s">
        <v>1907</v>
      </c>
      <c r="C243" s="27" t="s">
        <v>76</v>
      </c>
      <c r="D243" s="28" t="s">
        <v>1908</v>
      </c>
      <c r="E243" s="29" t="s">
        <v>1909</v>
      </c>
      <c r="F243" s="30">
        <v>42615</v>
      </c>
      <c r="G243" s="27" t="s">
        <v>1910</v>
      </c>
      <c r="H243" s="27" t="s">
        <v>1911</v>
      </c>
      <c r="I243" s="27">
        <v>58640</v>
      </c>
      <c r="J243" s="30">
        <v>42615</v>
      </c>
      <c r="K243" s="30" t="s">
        <v>818</v>
      </c>
      <c r="L243" s="27" t="s">
        <v>151</v>
      </c>
      <c r="M243" s="27" t="s">
        <v>152</v>
      </c>
      <c r="N243" s="27" t="s">
        <v>82</v>
      </c>
      <c r="O243" s="27">
        <v>16468</v>
      </c>
      <c r="P243" s="27"/>
      <c r="Q243" s="27"/>
      <c r="R243" s="1"/>
      <c r="S243" s="27"/>
      <c r="T243" s="27"/>
      <c r="U243" s="27"/>
      <c r="V243" s="27"/>
      <c r="W243" s="27"/>
      <c r="X243" s="75">
        <v>11</v>
      </c>
      <c r="Y243" s="75">
        <v>132</v>
      </c>
      <c r="Z243" s="75">
        <v>16468</v>
      </c>
      <c r="AA243" s="143" t="s">
        <v>310</v>
      </c>
      <c r="AB243" s="27">
        <v>50</v>
      </c>
      <c r="AC243" s="27">
        <v>50</v>
      </c>
      <c r="AD243" s="27">
        <v>250</v>
      </c>
      <c r="AE243" s="75"/>
      <c r="AF243" s="27"/>
      <c r="AG243" s="27"/>
      <c r="AH243" s="27">
        <v>10</v>
      </c>
      <c r="AI243" s="27"/>
      <c r="AJ243" s="27">
        <v>10</v>
      </c>
      <c r="AK243" s="27" t="s">
        <v>1912</v>
      </c>
      <c r="AL243" s="30" t="s">
        <v>1913</v>
      </c>
      <c r="AM243" s="30" t="s">
        <v>1914</v>
      </c>
      <c r="AN243" s="49" t="s">
        <v>1045</v>
      </c>
      <c r="AO243" s="49"/>
      <c r="AP243" s="49"/>
      <c r="AQ243" s="27"/>
      <c r="AT243" s="27" t="str">
        <f t="shared" ca="1" si="144"/>
        <v>Действащо</v>
      </c>
      <c r="AU243" s="27" t="str">
        <f t="shared" si="145"/>
        <v/>
      </c>
      <c r="CE243" s="27" t="str">
        <f t="shared" si="146"/>
        <v/>
      </c>
      <c r="CF243" s="30" t="str">
        <f t="shared" si="147"/>
        <v/>
      </c>
      <c r="CG243" s="30" t="e">
        <f>IF(TRIM(MID(SUBSTITUTE($CE243," ",REPT(" ",99)),COLUMN(#REF!)*99-98,99))="","",DATEVALUE(TRIM(MID(SUBSTITUTE($CE243," ",REPT(" ",99)),COLUMN(#REF!)*99-98,99))))</f>
        <v>#REF!</v>
      </c>
      <c r="CH243" s="30" t="str">
        <f t="shared" si="148"/>
        <v/>
      </c>
      <c r="CI243" s="30" t="str">
        <f t="shared" si="149"/>
        <v/>
      </c>
      <c r="CJ243" s="30" t="str">
        <f t="shared" si="150"/>
        <v/>
      </c>
      <c r="CK243" s="30" t="str">
        <f t="shared" si="151"/>
        <v/>
      </c>
      <c r="CL243" s="30" t="str">
        <f t="shared" si="152"/>
        <v/>
      </c>
      <c r="CM243" s="30" t="str">
        <f t="shared" si="153"/>
        <v/>
      </c>
      <c r="CN243" s="30" t="str">
        <f t="shared" si="154"/>
        <v/>
      </c>
      <c r="CO243" s="30" t="str">
        <f t="shared" si="155"/>
        <v/>
      </c>
      <c r="CP243" s="27" t="str">
        <f t="shared" si="156"/>
        <v/>
      </c>
      <c r="CQ243" s="30" t="str">
        <f t="shared" si="157"/>
        <v/>
      </c>
      <c r="CR243" s="30" t="e">
        <f>IF(TRIM(MID(SUBSTITUTE($CP243," ",REPT(" ",99)),COLUMN(#REF!)*99-98,99))="","",DATEVALUE(TRIM(MID(SUBSTITUTE($CP243," ",REPT(" ",99)),COLUMN(#REF!)*99-98,99))))</f>
        <v>#REF!</v>
      </c>
      <c r="CS243" s="30" t="str">
        <f t="shared" si="158"/>
        <v/>
      </c>
      <c r="CT243" s="30" t="str">
        <f t="shared" si="159"/>
        <v/>
      </c>
      <c r="CU243" s="30" t="str">
        <f t="shared" si="160"/>
        <v/>
      </c>
      <c r="CV243" s="30" t="str">
        <f t="shared" si="161"/>
        <v/>
      </c>
      <c r="CW243" s="30" t="str">
        <f t="shared" si="162"/>
        <v/>
      </c>
      <c r="CX243" s="30" t="str">
        <f t="shared" si="163"/>
        <v/>
      </c>
      <c r="CY243" s="30" t="str">
        <f t="shared" si="164"/>
        <v/>
      </c>
      <c r="CZ243" s="30" t="str">
        <f t="shared" si="165"/>
        <v/>
      </c>
    </row>
    <row r="244" spans="1:104" s="6" customFormat="1" ht="220.5" x14ac:dyDescent="0.25">
      <c r="A244" s="27">
        <v>243</v>
      </c>
      <c r="B244" s="27" t="s">
        <v>2307</v>
      </c>
      <c r="C244" s="27" t="s">
        <v>973</v>
      </c>
      <c r="D244" s="28" t="s">
        <v>1663</v>
      </c>
      <c r="E244" s="29" t="s">
        <v>1915</v>
      </c>
      <c r="F244" s="30">
        <v>42640</v>
      </c>
      <c r="G244" s="27" t="s">
        <v>1916</v>
      </c>
      <c r="H244" s="49" t="s">
        <v>1300</v>
      </c>
      <c r="I244" s="49">
        <v>37023</v>
      </c>
      <c r="J244" s="30">
        <v>42640</v>
      </c>
      <c r="K244" s="76">
        <v>46721</v>
      </c>
      <c r="L244" s="123" t="s">
        <v>1917</v>
      </c>
      <c r="M244" s="49" t="s">
        <v>1302</v>
      </c>
      <c r="N244" s="27" t="s">
        <v>373</v>
      </c>
      <c r="O244" s="49">
        <v>5077296</v>
      </c>
      <c r="P244" s="27" t="s">
        <v>1918</v>
      </c>
      <c r="Q244" s="30" t="s">
        <v>1919</v>
      </c>
      <c r="R244" s="1" t="s">
        <v>1920</v>
      </c>
      <c r="S244" s="30" t="s">
        <v>1921</v>
      </c>
      <c r="T244" s="27"/>
      <c r="U244" s="27"/>
      <c r="V244" s="27"/>
      <c r="W244" s="27"/>
      <c r="X244" s="119">
        <v>972</v>
      </c>
      <c r="Y244" s="75">
        <v>13910</v>
      </c>
      <c r="Z244" s="75">
        <v>5077296</v>
      </c>
      <c r="AA244" s="27" t="s">
        <v>109</v>
      </c>
      <c r="AB244" s="27">
        <v>35</v>
      </c>
      <c r="AC244" s="27">
        <v>25</v>
      </c>
      <c r="AD244" s="27">
        <v>125</v>
      </c>
      <c r="AE244" s="75"/>
      <c r="AF244" s="27"/>
      <c r="AG244" s="27"/>
      <c r="AH244" s="27">
        <v>15</v>
      </c>
      <c r="AI244" s="27">
        <v>2</v>
      </c>
      <c r="AJ244" s="27">
        <v>0.3</v>
      </c>
      <c r="AK244" s="27" t="s">
        <v>1922</v>
      </c>
      <c r="AL244" s="30" t="s">
        <v>1923</v>
      </c>
      <c r="AM244" s="30" t="s">
        <v>1924</v>
      </c>
      <c r="AN244" s="27" t="s">
        <v>1045</v>
      </c>
      <c r="AO244" s="147" t="s">
        <v>89</v>
      </c>
      <c r="AP244" s="148" t="s">
        <v>90</v>
      </c>
      <c r="AQ244" s="27" t="s">
        <v>91</v>
      </c>
      <c r="AT244" s="27" t="str">
        <f t="shared" ca="1" si="144"/>
        <v>Действащо</v>
      </c>
      <c r="AU244" s="27" t="str">
        <f t="shared" si="145"/>
        <v/>
      </c>
      <c r="CE244" s="27" t="str">
        <f t="shared" si="146"/>
        <v>23.4.2019 30.11.2021 8.4.2022 17.2.2023</v>
      </c>
      <c r="CF244" s="30">
        <f t="shared" si="147"/>
        <v>43578</v>
      </c>
      <c r="CG244" s="30" t="e">
        <f>IF(TRIM(MID(SUBSTITUTE($CE244," ",REPT(" ",99)),COLUMN(#REF!)*99-98,99))="","",DATEVALUE(TRIM(MID(SUBSTITUTE($CE244," ",REPT(" ",99)),COLUMN(#REF!)*99-98,99))))</f>
        <v>#REF!</v>
      </c>
      <c r="CH244" s="30">
        <f t="shared" si="148"/>
        <v>44530</v>
      </c>
      <c r="CI244" s="30">
        <f t="shared" si="149"/>
        <v>44659</v>
      </c>
      <c r="CJ244" s="30">
        <f t="shared" si="150"/>
        <v>44974</v>
      </c>
      <c r="CK244" s="30" t="str">
        <f t="shared" si="151"/>
        <v/>
      </c>
      <c r="CL244" s="30" t="str">
        <f t="shared" si="152"/>
        <v/>
      </c>
      <c r="CM244" s="30" t="str">
        <f t="shared" si="153"/>
        <v/>
      </c>
      <c r="CN244" s="30" t="str">
        <f t="shared" si="154"/>
        <v/>
      </c>
      <c r="CO244" s="30" t="str">
        <f t="shared" si="155"/>
        <v/>
      </c>
      <c r="CP244" s="27" t="str">
        <f t="shared" si="156"/>
        <v>8.12.2016 09.01.2019 30.11.2021</v>
      </c>
      <c r="CQ244" s="30">
        <f t="shared" si="157"/>
        <v>42712</v>
      </c>
      <c r="CR244" s="30" t="e">
        <f>IF(TRIM(MID(SUBSTITUTE($CP244," ",REPT(" ",99)),COLUMN(#REF!)*99-98,99))="","",DATEVALUE(TRIM(MID(SUBSTITUTE($CP244," ",REPT(" ",99)),COLUMN(#REF!)*99-98,99))))</f>
        <v>#REF!</v>
      </c>
      <c r="CS244" s="30">
        <f t="shared" si="158"/>
        <v>43474</v>
      </c>
      <c r="CT244" s="30">
        <f t="shared" si="159"/>
        <v>44530</v>
      </c>
      <c r="CU244" s="30" t="str">
        <f t="shared" si="160"/>
        <v/>
      </c>
      <c r="CV244" s="30" t="str">
        <f t="shared" si="161"/>
        <v/>
      </c>
      <c r="CW244" s="30" t="str">
        <f t="shared" si="162"/>
        <v/>
      </c>
      <c r="CX244" s="30" t="str">
        <f t="shared" si="163"/>
        <v/>
      </c>
      <c r="CY244" s="30" t="str">
        <f t="shared" si="164"/>
        <v/>
      </c>
      <c r="CZ244" s="30" t="str">
        <f t="shared" si="165"/>
        <v/>
      </c>
    </row>
    <row r="245" spans="1:104" s="9" customFormat="1" ht="45" x14ac:dyDescent="0.25">
      <c r="A245" s="27">
        <v>244</v>
      </c>
      <c r="B245" s="41" t="s">
        <v>1925</v>
      </c>
      <c r="C245" s="41" t="s">
        <v>125</v>
      </c>
      <c r="D245" s="42" t="s">
        <v>1926</v>
      </c>
      <c r="E245" s="43" t="s">
        <v>1927</v>
      </c>
      <c r="F245" s="44">
        <v>42710</v>
      </c>
      <c r="G245" s="41" t="s">
        <v>1290</v>
      </c>
      <c r="H245" s="41" t="s">
        <v>76</v>
      </c>
      <c r="I245" s="41">
        <v>7079</v>
      </c>
      <c r="J245" s="44">
        <v>42710</v>
      </c>
      <c r="K245" s="44">
        <v>43100</v>
      </c>
      <c r="L245" s="45" t="s">
        <v>1291</v>
      </c>
      <c r="M245" s="45" t="s">
        <v>1928</v>
      </c>
      <c r="N245" s="45" t="s">
        <v>106</v>
      </c>
      <c r="O245" s="41">
        <v>54416</v>
      </c>
      <c r="P245" s="41"/>
      <c r="Q245" s="41"/>
      <c r="R245" s="84"/>
      <c r="S245" s="41"/>
      <c r="T245" s="41"/>
      <c r="U245" s="41"/>
      <c r="V245" s="41"/>
      <c r="W245" s="41"/>
      <c r="X245" s="94">
        <v>7.13</v>
      </c>
      <c r="Y245" s="94">
        <v>210</v>
      </c>
      <c r="Z245" s="94">
        <v>54416</v>
      </c>
      <c r="AA245" s="42" t="s">
        <v>85</v>
      </c>
      <c r="AB245" s="41">
        <v>30</v>
      </c>
      <c r="AC245" s="41">
        <v>30</v>
      </c>
      <c r="AD245" s="41">
        <v>150</v>
      </c>
      <c r="AE245" s="94"/>
      <c r="AF245" s="41"/>
      <c r="AG245" s="41"/>
      <c r="AH245" s="41">
        <v>10</v>
      </c>
      <c r="AI245" s="41"/>
      <c r="AJ245" s="41" t="s">
        <v>1293</v>
      </c>
      <c r="AK245" s="41" t="s">
        <v>1294</v>
      </c>
      <c r="AL245" s="44" t="s">
        <v>1929</v>
      </c>
      <c r="AM245" s="44" t="s">
        <v>1296</v>
      </c>
      <c r="AN245" s="45" t="s">
        <v>1045</v>
      </c>
      <c r="AO245" s="45"/>
      <c r="AP245" s="45"/>
      <c r="AQ245" s="45"/>
      <c r="AT245" s="41" t="str">
        <f t="shared" ca="1" si="144"/>
        <v>Изтекло</v>
      </c>
      <c r="AU245" s="41" t="str">
        <f t="shared" si="145"/>
        <v/>
      </c>
      <c r="CE245" s="41" t="str">
        <f t="shared" si="146"/>
        <v/>
      </c>
      <c r="CF245" s="44" t="str">
        <f t="shared" ref="CF245:CF263" si="168">IF(TRIM(MID(SUBSTITUTE($CE245," ",REPT(" ",99)),COLUMN(A245)*99-98,99))="","",DATEVALUE(TRIM(MID(SUBSTITUTE($CE245," ",REPT(" ",99)),COLUMN(A245)*99-98,99))))</f>
        <v/>
      </c>
      <c r="CG245" s="44" t="e">
        <f>IF(TRIM(MID(SUBSTITUTE($CE245," ",REPT(" ",99)),COLUMN(#REF!)*99-98,99))="","",DATEVALUE(TRIM(MID(SUBSTITUTE($CE245," ",REPT(" ",99)),COLUMN(#REF!)*99-98,99))))</f>
        <v>#REF!</v>
      </c>
      <c r="CH245" s="44" t="str">
        <f t="shared" si="148"/>
        <v/>
      </c>
      <c r="CI245" s="44" t="str">
        <f t="shared" si="149"/>
        <v/>
      </c>
      <c r="CJ245" s="44" t="str">
        <f t="shared" si="150"/>
        <v/>
      </c>
      <c r="CK245" s="44" t="str">
        <f t="shared" si="151"/>
        <v/>
      </c>
      <c r="CL245" s="44" t="str">
        <f t="shared" si="152"/>
        <v/>
      </c>
      <c r="CM245" s="44" t="str">
        <f t="shared" si="153"/>
        <v/>
      </c>
      <c r="CN245" s="44" t="str">
        <f t="shared" si="154"/>
        <v/>
      </c>
      <c r="CO245" s="44" t="str">
        <f t="shared" si="155"/>
        <v/>
      </c>
      <c r="CP245" s="41" t="str">
        <f t="shared" si="156"/>
        <v/>
      </c>
      <c r="CQ245" s="44" t="str">
        <f t="shared" ref="CQ245:CQ263" si="169">IF(TRIM(MID(SUBSTITUTE($CP245," ",REPT(" ",99)),COLUMN(A245)*99-98,99))="","",DATEVALUE(TRIM(MID(SUBSTITUTE($CP245," ",REPT(" ",99)),COLUMN(A245)*99-98,99))))</f>
        <v/>
      </c>
      <c r="CR245" s="44" t="e">
        <f>IF(TRIM(MID(SUBSTITUTE($CP245," ",REPT(" ",99)),COLUMN(#REF!)*99-98,99))="","",DATEVALUE(TRIM(MID(SUBSTITUTE($CP245," ",REPT(" ",99)),COLUMN(#REF!)*99-98,99))))</f>
        <v>#REF!</v>
      </c>
      <c r="CS245" s="44" t="str">
        <f t="shared" si="158"/>
        <v/>
      </c>
      <c r="CT245" s="44" t="str">
        <f t="shared" si="159"/>
        <v/>
      </c>
      <c r="CU245" s="44" t="str">
        <f t="shared" si="160"/>
        <v/>
      </c>
      <c r="CV245" s="44" t="str">
        <f t="shared" si="161"/>
        <v/>
      </c>
      <c r="CW245" s="44" t="str">
        <f t="shared" si="162"/>
        <v/>
      </c>
      <c r="CX245" s="44" t="str">
        <f t="shared" si="163"/>
        <v/>
      </c>
      <c r="CY245" s="44" t="str">
        <f t="shared" si="164"/>
        <v/>
      </c>
      <c r="CZ245" s="44" t="str">
        <f t="shared" si="165"/>
        <v/>
      </c>
    </row>
    <row r="246" spans="1:104" s="17" customFormat="1" ht="45" x14ac:dyDescent="0.25">
      <c r="A246" s="74">
        <v>245</v>
      </c>
      <c r="B246" s="74" t="s">
        <v>954</v>
      </c>
      <c r="C246" s="74" t="s">
        <v>250</v>
      </c>
      <c r="D246" s="115">
        <v>175279325</v>
      </c>
      <c r="E246" s="34" t="s">
        <v>1930</v>
      </c>
      <c r="F246" s="101">
        <v>42818</v>
      </c>
      <c r="G246" s="74" t="s">
        <v>1931</v>
      </c>
      <c r="H246" s="74" t="s">
        <v>228</v>
      </c>
      <c r="I246" s="74">
        <v>11538</v>
      </c>
      <c r="J246" s="101">
        <v>42818</v>
      </c>
      <c r="K246" s="73">
        <v>46883</v>
      </c>
      <c r="L246" s="74" t="s">
        <v>854</v>
      </c>
      <c r="M246" s="74" t="s">
        <v>958</v>
      </c>
      <c r="N246" s="74" t="s">
        <v>82</v>
      </c>
      <c r="O246" s="74">
        <v>54750</v>
      </c>
      <c r="P246" s="118">
        <v>35</v>
      </c>
      <c r="Q246" s="101">
        <v>43542</v>
      </c>
      <c r="R246" s="118" t="s">
        <v>1932</v>
      </c>
      <c r="S246" s="101" t="s">
        <v>1933</v>
      </c>
      <c r="T246" s="74">
        <v>83</v>
      </c>
      <c r="U246" s="101">
        <v>45804</v>
      </c>
      <c r="V246" s="74"/>
      <c r="W246" s="74"/>
      <c r="X246" s="122">
        <v>5.28</v>
      </c>
      <c r="Y246" s="122">
        <v>150</v>
      </c>
      <c r="Z246" s="122">
        <v>54750</v>
      </c>
      <c r="AA246" s="74" t="s">
        <v>212</v>
      </c>
      <c r="AB246" s="74">
        <v>35</v>
      </c>
      <c r="AC246" s="74">
        <v>6</v>
      </c>
      <c r="AD246" s="74"/>
      <c r="AE246" s="122">
        <v>2</v>
      </c>
      <c r="AF246" s="74">
        <v>0.04</v>
      </c>
      <c r="AG246" s="74">
        <v>10</v>
      </c>
      <c r="AH246" s="74"/>
      <c r="AI246" s="74">
        <v>2</v>
      </c>
      <c r="AJ246" s="74"/>
      <c r="AK246" s="74" t="s">
        <v>960</v>
      </c>
      <c r="AL246" s="101" t="s">
        <v>1934</v>
      </c>
      <c r="AM246" s="101" t="s">
        <v>1935</v>
      </c>
      <c r="AN246" s="74" t="s">
        <v>1561</v>
      </c>
      <c r="AO246" s="74"/>
      <c r="AP246" s="74"/>
      <c r="AQ246" s="74"/>
      <c r="AT246" s="74" t="str">
        <f t="shared" ca="1" si="144"/>
        <v>Прекратено</v>
      </c>
      <c r="AU246" s="74" t="str">
        <f t="shared" si="145"/>
        <v/>
      </c>
      <c r="CE246" s="74" t="str">
        <f t="shared" si="146"/>
        <v>18.03.2019</v>
      </c>
      <c r="CF246" s="101">
        <f t="shared" si="168"/>
        <v>43542</v>
      </c>
      <c r="CG246" s="101" t="e">
        <f>IF(TRIM(MID(SUBSTITUTE($CE246," ",REPT(" ",99)),COLUMN(#REF!)*99-98,99))="","",DATEVALUE(TRIM(MID(SUBSTITUTE($CE246," ",REPT(" ",99)),COLUMN(#REF!)*99-98,99))))</f>
        <v>#REF!</v>
      </c>
      <c r="CH246" s="101" t="str">
        <f t="shared" si="148"/>
        <v/>
      </c>
      <c r="CI246" s="101" t="str">
        <f t="shared" si="149"/>
        <v/>
      </c>
      <c r="CJ246" s="101" t="str">
        <f t="shared" si="150"/>
        <v/>
      </c>
      <c r="CK246" s="101" t="str">
        <f t="shared" si="151"/>
        <v/>
      </c>
      <c r="CL246" s="101" t="str">
        <f t="shared" si="152"/>
        <v/>
      </c>
      <c r="CM246" s="101" t="str">
        <f t="shared" si="153"/>
        <v/>
      </c>
      <c r="CN246" s="101" t="str">
        <f t="shared" si="154"/>
        <v/>
      </c>
      <c r="CO246" s="101" t="str">
        <f t="shared" si="155"/>
        <v/>
      </c>
      <c r="CP246" s="74" t="str">
        <f t="shared" si="156"/>
        <v>18.3.2019 17.5.2022</v>
      </c>
      <c r="CQ246" s="101">
        <f t="shared" si="169"/>
        <v>43542</v>
      </c>
      <c r="CR246" s="101" t="e">
        <f>IF(TRIM(MID(SUBSTITUTE($CP246," ",REPT(" ",99)),COLUMN(#REF!)*99-98,99))="","",DATEVALUE(TRIM(MID(SUBSTITUTE($CP246," ",REPT(" ",99)),COLUMN(#REF!)*99-98,99))))</f>
        <v>#REF!</v>
      </c>
      <c r="CS246" s="101">
        <f t="shared" si="158"/>
        <v>44698</v>
      </c>
      <c r="CT246" s="101" t="str">
        <f t="shared" si="159"/>
        <v/>
      </c>
      <c r="CU246" s="101" t="str">
        <f t="shared" si="160"/>
        <v/>
      </c>
      <c r="CV246" s="101" t="str">
        <f t="shared" si="161"/>
        <v/>
      </c>
      <c r="CW246" s="101" t="str">
        <f t="shared" si="162"/>
        <v/>
      </c>
      <c r="CX246" s="101" t="str">
        <f t="shared" si="163"/>
        <v/>
      </c>
      <c r="CY246" s="101" t="str">
        <f t="shared" si="164"/>
        <v/>
      </c>
      <c r="CZ246" s="101" t="str">
        <f t="shared" si="165"/>
        <v/>
      </c>
    </row>
    <row r="247" spans="1:104" s="208" customFormat="1" ht="195" x14ac:dyDescent="0.25">
      <c r="A247" s="201">
        <v>246</v>
      </c>
      <c r="B247" s="201" t="s">
        <v>2296</v>
      </c>
      <c r="C247" s="201" t="s">
        <v>562</v>
      </c>
      <c r="D247" s="202" t="s">
        <v>1314</v>
      </c>
      <c r="E247" s="203" t="s">
        <v>1936</v>
      </c>
      <c r="F247" s="204">
        <v>42837</v>
      </c>
      <c r="G247" s="201" t="s">
        <v>1937</v>
      </c>
      <c r="H247" s="201" t="s">
        <v>562</v>
      </c>
      <c r="I247" s="201">
        <v>35883</v>
      </c>
      <c r="J247" s="204">
        <v>42837</v>
      </c>
      <c r="K247" s="204">
        <v>44316</v>
      </c>
      <c r="L247" s="201" t="s">
        <v>596</v>
      </c>
      <c r="M247" s="201" t="s">
        <v>1383</v>
      </c>
      <c r="N247" s="201" t="s">
        <v>82</v>
      </c>
      <c r="O247" s="209">
        <v>275210</v>
      </c>
      <c r="P247" s="201"/>
      <c r="Q247" s="201"/>
      <c r="R247" s="205"/>
      <c r="S247" s="201"/>
      <c r="T247" s="201"/>
      <c r="U247" s="201"/>
      <c r="V247" s="201"/>
      <c r="W247" s="201"/>
      <c r="X247" s="212">
        <v>119</v>
      </c>
      <c r="Y247" s="206">
        <v>754</v>
      </c>
      <c r="Z247" s="206">
        <v>275210</v>
      </c>
      <c r="AA247" s="202" t="s">
        <v>85</v>
      </c>
      <c r="AB247" s="201">
        <v>35</v>
      </c>
      <c r="AC247" s="201">
        <v>25</v>
      </c>
      <c r="AD247" s="201">
        <v>125</v>
      </c>
      <c r="AE247" s="206"/>
      <c r="AF247" s="201"/>
      <c r="AG247" s="201"/>
      <c r="AH247" s="201">
        <v>15</v>
      </c>
      <c r="AI247" s="201">
        <v>2</v>
      </c>
      <c r="AJ247" s="201">
        <v>0.3</v>
      </c>
      <c r="AK247" s="201" t="s">
        <v>1214</v>
      </c>
      <c r="AL247" s="207" t="s">
        <v>1938</v>
      </c>
      <c r="AM247" s="207" t="s">
        <v>1939</v>
      </c>
      <c r="AN247" s="201" t="s">
        <v>1561</v>
      </c>
      <c r="AO247" s="201" t="s">
        <v>89</v>
      </c>
      <c r="AP247" s="201" t="s">
        <v>90</v>
      </c>
      <c r="AQ247" s="201" t="s">
        <v>91</v>
      </c>
      <c r="AT247" s="201" t="str">
        <f t="shared" ca="1" si="144"/>
        <v>Изтекло</v>
      </c>
      <c r="AU247" s="201" t="str">
        <f t="shared" si="145"/>
        <v/>
      </c>
      <c r="CE247" s="201" t="str">
        <f t="shared" si="146"/>
        <v/>
      </c>
      <c r="CF247" s="204" t="str">
        <f t="shared" si="168"/>
        <v/>
      </c>
      <c r="CG247" s="204" t="e">
        <f>IF(TRIM(MID(SUBSTITUTE($CE247," ",REPT(" ",99)),COLUMN(#REF!)*99-98,99))="","",DATEVALUE(TRIM(MID(SUBSTITUTE($CE247," ",REPT(" ",99)),COLUMN(#REF!)*99-98,99))))</f>
        <v>#REF!</v>
      </c>
      <c r="CH247" s="204" t="str">
        <f t="shared" si="148"/>
        <v/>
      </c>
      <c r="CI247" s="204" t="str">
        <f t="shared" si="149"/>
        <v/>
      </c>
      <c r="CJ247" s="204" t="str">
        <f t="shared" si="150"/>
        <v/>
      </c>
      <c r="CK247" s="204" t="str">
        <f t="shared" si="151"/>
        <v/>
      </c>
      <c r="CL247" s="204" t="str">
        <f t="shared" si="152"/>
        <v/>
      </c>
      <c r="CM247" s="204" t="str">
        <f t="shared" si="153"/>
        <v/>
      </c>
      <c r="CN247" s="204" t="str">
        <f t="shared" si="154"/>
        <v/>
      </c>
      <c r="CO247" s="204" t="str">
        <f t="shared" si="155"/>
        <v/>
      </c>
      <c r="CP247" s="201" t="str">
        <f t="shared" si="156"/>
        <v/>
      </c>
      <c r="CQ247" s="204" t="str">
        <f t="shared" si="169"/>
        <v/>
      </c>
      <c r="CR247" s="204" t="e">
        <f>IF(TRIM(MID(SUBSTITUTE($CP247," ",REPT(" ",99)),COLUMN(#REF!)*99-98,99))="","",DATEVALUE(TRIM(MID(SUBSTITUTE($CP247," ",REPT(" ",99)),COLUMN(#REF!)*99-98,99))))</f>
        <v>#REF!</v>
      </c>
      <c r="CS247" s="204" t="str">
        <f t="shared" si="158"/>
        <v/>
      </c>
      <c r="CT247" s="204" t="str">
        <f t="shared" si="159"/>
        <v/>
      </c>
      <c r="CU247" s="204" t="str">
        <f t="shared" si="160"/>
        <v/>
      </c>
      <c r="CV247" s="204" t="str">
        <f t="shared" si="161"/>
        <v/>
      </c>
      <c r="CW247" s="204" t="str">
        <f t="shared" si="162"/>
        <v/>
      </c>
      <c r="CX247" s="204" t="str">
        <f t="shared" si="163"/>
        <v/>
      </c>
      <c r="CY247" s="204" t="str">
        <f t="shared" si="164"/>
        <v/>
      </c>
      <c r="CZ247" s="204" t="str">
        <f t="shared" si="165"/>
        <v/>
      </c>
    </row>
    <row r="248" spans="1:104" s="6" customFormat="1" ht="195" x14ac:dyDescent="0.25">
      <c r="A248" s="27">
        <v>247</v>
      </c>
      <c r="B248" s="49" t="s">
        <v>2287</v>
      </c>
      <c r="C248" s="27" t="s">
        <v>76</v>
      </c>
      <c r="D248" s="28" t="s">
        <v>592</v>
      </c>
      <c r="E248" s="51" t="s">
        <v>1940</v>
      </c>
      <c r="F248" s="5">
        <v>42891</v>
      </c>
      <c r="G248" s="27" t="s">
        <v>1941</v>
      </c>
      <c r="H248" s="27" t="s">
        <v>928</v>
      </c>
      <c r="I248" s="27">
        <v>7079</v>
      </c>
      <c r="J248" s="30">
        <v>42891</v>
      </c>
      <c r="K248" s="76">
        <v>46583</v>
      </c>
      <c r="L248" s="27" t="s">
        <v>929</v>
      </c>
      <c r="M248" s="27" t="s">
        <v>930</v>
      </c>
      <c r="N248" s="27" t="s">
        <v>106</v>
      </c>
      <c r="O248" s="27">
        <v>2490030</v>
      </c>
      <c r="P248" s="27">
        <v>293</v>
      </c>
      <c r="Q248" s="30">
        <v>44692</v>
      </c>
      <c r="R248" s="1">
        <v>125</v>
      </c>
      <c r="S248" s="30">
        <v>44407</v>
      </c>
      <c r="T248" s="27"/>
      <c r="U248" s="27"/>
      <c r="V248" s="27"/>
      <c r="W248" s="27"/>
      <c r="X248" s="96">
        <v>433</v>
      </c>
      <c r="Y248" s="96">
        <v>5593</v>
      </c>
      <c r="Z248" s="96">
        <v>2041445</v>
      </c>
      <c r="AA248" s="27" t="s">
        <v>310</v>
      </c>
      <c r="AB248" s="27">
        <v>35</v>
      </c>
      <c r="AC248" s="27">
        <v>25</v>
      </c>
      <c r="AD248" s="27">
        <v>125</v>
      </c>
      <c r="AE248" s="75"/>
      <c r="AF248" s="27"/>
      <c r="AG248" s="27"/>
      <c r="AH248" s="27">
        <v>15</v>
      </c>
      <c r="AI248" s="27">
        <v>2</v>
      </c>
      <c r="AJ248" s="27">
        <v>0.3</v>
      </c>
      <c r="AK248" s="27" t="s">
        <v>1942</v>
      </c>
      <c r="AL248" s="5" t="s">
        <v>932</v>
      </c>
      <c r="AM248" s="5" t="s">
        <v>933</v>
      </c>
      <c r="AN248" s="27" t="s">
        <v>1561</v>
      </c>
      <c r="AO248" s="27" t="s">
        <v>89</v>
      </c>
      <c r="AP248" s="27" t="s">
        <v>90</v>
      </c>
      <c r="AQ248" s="27" t="s">
        <v>91</v>
      </c>
      <c r="AT248" s="27" t="str">
        <f t="shared" ca="1" si="144"/>
        <v>Действащо</v>
      </c>
      <c r="AU248" s="27" t="str">
        <f t="shared" si="145"/>
        <v/>
      </c>
      <c r="CE248" s="27" t="str">
        <f t="shared" si="146"/>
        <v>11.05.2022</v>
      </c>
      <c r="CF248" s="30">
        <f t="shared" si="168"/>
        <v>44692</v>
      </c>
      <c r="CG248" s="30" t="e">
        <f>IF(TRIM(MID(SUBSTITUTE($CE248," ",REPT(" ",99)),COLUMN(#REF!)*99-98,99))="","",DATEVALUE(TRIM(MID(SUBSTITUTE($CE248," ",REPT(" ",99)),COLUMN(#REF!)*99-98,99))))</f>
        <v>#REF!</v>
      </c>
      <c r="CH248" s="30" t="str">
        <f t="shared" si="148"/>
        <v/>
      </c>
      <c r="CI248" s="30" t="str">
        <f t="shared" si="149"/>
        <v/>
      </c>
      <c r="CJ248" s="30" t="str">
        <f t="shared" si="150"/>
        <v/>
      </c>
      <c r="CK248" s="30" t="str">
        <f t="shared" si="151"/>
        <v/>
      </c>
      <c r="CL248" s="30" t="str">
        <f t="shared" si="152"/>
        <v/>
      </c>
      <c r="CM248" s="30" t="str">
        <f t="shared" si="153"/>
        <v/>
      </c>
      <c r="CN248" s="30" t="str">
        <f t="shared" si="154"/>
        <v/>
      </c>
      <c r="CO248" s="30" t="str">
        <f t="shared" si="155"/>
        <v/>
      </c>
      <c r="CP248" s="27" t="str">
        <f t="shared" si="156"/>
        <v>30.07.2021</v>
      </c>
      <c r="CQ248" s="30">
        <f t="shared" si="169"/>
        <v>44407</v>
      </c>
      <c r="CR248" s="30" t="e">
        <f>IF(TRIM(MID(SUBSTITUTE($CP248," ",REPT(" ",99)),COLUMN(#REF!)*99-98,99))="","",DATEVALUE(TRIM(MID(SUBSTITUTE($CP248," ",REPT(" ",99)),COLUMN(#REF!)*99-98,99))))</f>
        <v>#REF!</v>
      </c>
      <c r="CS248" s="30" t="str">
        <f t="shared" si="158"/>
        <v/>
      </c>
      <c r="CT248" s="30" t="str">
        <f t="shared" si="159"/>
        <v/>
      </c>
      <c r="CU248" s="30" t="str">
        <f t="shared" si="160"/>
        <v/>
      </c>
      <c r="CV248" s="30" t="str">
        <f t="shared" si="161"/>
        <v/>
      </c>
      <c r="CW248" s="30" t="str">
        <f t="shared" si="162"/>
        <v/>
      </c>
      <c r="CX248" s="30" t="str">
        <f t="shared" si="163"/>
        <v/>
      </c>
      <c r="CY248" s="30" t="str">
        <f t="shared" si="164"/>
        <v/>
      </c>
      <c r="CZ248" s="30" t="str">
        <f t="shared" si="165"/>
        <v/>
      </c>
    </row>
    <row r="249" spans="1:104" s="6" customFormat="1" ht="195" x14ac:dyDescent="0.25">
      <c r="A249" s="27">
        <v>248</v>
      </c>
      <c r="B249" s="27" t="s">
        <v>2317</v>
      </c>
      <c r="C249" s="27" t="s">
        <v>576</v>
      </c>
      <c r="D249" s="28" t="s">
        <v>1943</v>
      </c>
      <c r="E249" s="29" t="s">
        <v>1944</v>
      </c>
      <c r="F249" s="30">
        <v>43035</v>
      </c>
      <c r="G249" s="27" t="s">
        <v>1945</v>
      </c>
      <c r="H249" s="27" t="s">
        <v>576</v>
      </c>
      <c r="I249" s="27">
        <v>83017</v>
      </c>
      <c r="J249" s="30">
        <v>43035</v>
      </c>
      <c r="K249" s="76">
        <v>46417</v>
      </c>
      <c r="L249" s="27" t="s">
        <v>577</v>
      </c>
      <c r="M249" s="27" t="s">
        <v>1946</v>
      </c>
      <c r="N249" s="27" t="s">
        <v>188</v>
      </c>
      <c r="O249" s="27">
        <v>45000</v>
      </c>
      <c r="P249" s="27">
        <v>6</v>
      </c>
      <c r="Q249" s="30">
        <v>44203</v>
      </c>
      <c r="R249" s="1">
        <v>6</v>
      </c>
      <c r="S249" s="30">
        <v>44203</v>
      </c>
      <c r="T249" s="27"/>
      <c r="U249" s="27"/>
      <c r="V249" s="27"/>
      <c r="W249" s="27"/>
      <c r="X249" s="75">
        <v>4</v>
      </c>
      <c r="Y249" s="75">
        <v>120</v>
      </c>
      <c r="Z249" s="75">
        <v>45000</v>
      </c>
      <c r="AA249" s="27" t="s">
        <v>310</v>
      </c>
      <c r="AB249" s="27">
        <v>60</v>
      </c>
      <c r="AC249" s="27">
        <v>25</v>
      </c>
      <c r="AD249" s="27">
        <v>125</v>
      </c>
      <c r="AE249" s="75"/>
      <c r="AF249" s="27"/>
      <c r="AG249" s="27"/>
      <c r="AH249" s="27">
        <v>15</v>
      </c>
      <c r="AI249" s="27">
        <v>2</v>
      </c>
      <c r="AJ249" s="27">
        <v>0.3</v>
      </c>
      <c r="AK249" s="27" t="s">
        <v>1214</v>
      </c>
      <c r="AL249" s="30" t="s">
        <v>1947</v>
      </c>
      <c r="AM249" s="30" t="s">
        <v>1948</v>
      </c>
      <c r="AN249" s="27" t="s">
        <v>1561</v>
      </c>
      <c r="AO249" s="27" t="s">
        <v>89</v>
      </c>
      <c r="AP249" s="27" t="s">
        <v>90</v>
      </c>
      <c r="AQ249" s="27" t="s">
        <v>261</v>
      </c>
      <c r="AT249" s="27" t="str">
        <f t="shared" ca="1" si="144"/>
        <v>Действащо</v>
      </c>
      <c r="AU249" s="27" t="str">
        <f t="shared" si="145"/>
        <v/>
      </c>
      <c r="CE249" s="27" t="str">
        <f t="shared" si="146"/>
        <v>07.01.2021</v>
      </c>
      <c r="CF249" s="30">
        <f t="shared" si="168"/>
        <v>44203</v>
      </c>
      <c r="CG249" s="30" t="e">
        <f>IF(TRIM(MID(SUBSTITUTE($CE249," ",REPT(" ",99)),COLUMN(#REF!)*99-98,99))="","",DATEVALUE(TRIM(MID(SUBSTITUTE($CE249," ",REPT(" ",99)),COLUMN(#REF!)*99-98,99))))</f>
        <v>#REF!</v>
      </c>
      <c r="CH249" s="30" t="str">
        <f t="shared" si="148"/>
        <v/>
      </c>
      <c r="CI249" s="30" t="str">
        <f t="shared" si="149"/>
        <v/>
      </c>
      <c r="CJ249" s="30" t="str">
        <f t="shared" si="150"/>
        <v/>
      </c>
      <c r="CK249" s="30" t="str">
        <f t="shared" si="151"/>
        <v/>
      </c>
      <c r="CL249" s="30" t="str">
        <f t="shared" si="152"/>
        <v/>
      </c>
      <c r="CM249" s="30" t="str">
        <f t="shared" si="153"/>
        <v/>
      </c>
      <c r="CN249" s="30" t="str">
        <f t="shared" si="154"/>
        <v/>
      </c>
      <c r="CO249" s="30" t="str">
        <f t="shared" si="155"/>
        <v/>
      </c>
      <c r="CP249" s="27" t="str">
        <f t="shared" si="156"/>
        <v>07.01.2021</v>
      </c>
      <c r="CQ249" s="30">
        <f t="shared" si="169"/>
        <v>44203</v>
      </c>
      <c r="CR249" s="30" t="e">
        <f>IF(TRIM(MID(SUBSTITUTE($CP249," ",REPT(" ",99)),COLUMN(#REF!)*99-98,99))="","",DATEVALUE(TRIM(MID(SUBSTITUTE($CP249," ",REPT(" ",99)),COLUMN(#REF!)*99-98,99))))</f>
        <v>#REF!</v>
      </c>
      <c r="CS249" s="30" t="str">
        <f t="shared" si="158"/>
        <v/>
      </c>
      <c r="CT249" s="30" t="str">
        <f t="shared" si="159"/>
        <v/>
      </c>
      <c r="CU249" s="30" t="str">
        <f t="shared" si="160"/>
        <v/>
      </c>
      <c r="CV249" s="30" t="str">
        <f t="shared" si="161"/>
        <v/>
      </c>
      <c r="CW249" s="30" t="str">
        <f t="shared" si="162"/>
        <v/>
      </c>
      <c r="CX249" s="30" t="str">
        <f t="shared" si="163"/>
        <v/>
      </c>
      <c r="CY249" s="30" t="str">
        <f t="shared" si="164"/>
        <v/>
      </c>
      <c r="CZ249" s="30" t="str">
        <f t="shared" si="165"/>
        <v/>
      </c>
    </row>
    <row r="250" spans="1:104" s="8" customFormat="1" ht="30" x14ac:dyDescent="0.25">
      <c r="A250" s="27">
        <v>249</v>
      </c>
      <c r="B250" s="36" t="s">
        <v>1949</v>
      </c>
      <c r="C250" s="36" t="s">
        <v>238</v>
      </c>
      <c r="D250" s="37" t="s">
        <v>1950</v>
      </c>
      <c r="E250" s="38" t="s">
        <v>1951</v>
      </c>
      <c r="F250" s="39">
        <v>43200</v>
      </c>
      <c r="G250" s="36" t="s">
        <v>1952</v>
      </c>
      <c r="H250" s="36" t="s">
        <v>1953</v>
      </c>
      <c r="I250" s="36">
        <v>30692</v>
      </c>
      <c r="J250" s="39">
        <v>43200</v>
      </c>
      <c r="K250" s="39">
        <v>43453</v>
      </c>
      <c r="L250" s="36" t="s">
        <v>1954</v>
      </c>
      <c r="M250" s="36" t="s">
        <v>1955</v>
      </c>
      <c r="N250" s="36" t="s">
        <v>142</v>
      </c>
      <c r="O250" s="139">
        <v>36141</v>
      </c>
      <c r="P250" s="36" t="s">
        <v>1956</v>
      </c>
      <c r="Q250" s="39" t="s">
        <v>1957</v>
      </c>
      <c r="R250" s="83"/>
      <c r="S250" s="36"/>
      <c r="T250" s="36"/>
      <c r="U250" s="36"/>
      <c r="V250" s="36"/>
      <c r="W250" s="36"/>
      <c r="X250" s="93">
        <v>16.63</v>
      </c>
      <c r="Y250" s="93">
        <v>144.50800000000001</v>
      </c>
      <c r="Z250" s="139">
        <v>36141</v>
      </c>
      <c r="AA250" s="36" t="s">
        <v>192</v>
      </c>
      <c r="AB250" s="36">
        <v>50</v>
      </c>
      <c r="AC250" s="36">
        <v>15</v>
      </c>
      <c r="AD250" s="36"/>
      <c r="AE250" s="93"/>
      <c r="AF250" s="36"/>
      <c r="AG250" s="36"/>
      <c r="AH250" s="36">
        <v>10</v>
      </c>
      <c r="AI250" s="36">
        <v>2</v>
      </c>
      <c r="AJ250" s="36"/>
      <c r="AK250" s="36" t="s">
        <v>1958</v>
      </c>
      <c r="AL250" s="39" t="s">
        <v>1959</v>
      </c>
      <c r="AM250" s="39" t="s">
        <v>1960</v>
      </c>
      <c r="AN250" s="36" t="s">
        <v>1961</v>
      </c>
      <c r="AO250" s="36"/>
      <c r="AP250" s="36"/>
      <c r="AQ250" s="36"/>
      <c r="AT250" s="36" t="s">
        <v>822</v>
      </c>
      <c r="AU250" s="36" t="str">
        <f t="shared" si="145"/>
        <v/>
      </c>
      <c r="CE250" s="36" t="str">
        <f t="shared" si="146"/>
        <v>20.11.2018 27.11.2018</v>
      </c>
      <c r="CF250" s="39">
        <f t="shared" si="168"/>
        <v>43424</v>
      </c>
      <c r="CG250" s="39" t="e">
        <f>IF(TRIM(MID(SUBSTITUTE($CE250," ",REPT(" ",99)),COLUMN(#REF!)*99-98,99))="","",DATEVALUE(TRIM(MID(SUBSTITUTE($CE250," ",REPT(" ",99)),COLUMN(#REF!)*99-98,99))))</f>
        <v>#REF!</v>
      </c>
      <c r="CH250" s="39">
        <f t="shared" si="148"/>
        <v>43431</v>
      </c>
      <c r="CI250" s="39" t="str">
        <f t="shared" si="149"/>
        <v/>
      </c>
      <c r="CJ250" s="39" t="str">
        <f t="shared" si="150"/>
        <v/>
      </c>
      <c r="CK250" s="39" t="str">
        <f t="shared" si="151"/>
        <v/>
      </c>
      <c r="CL250" s="39" t="str">
        <f t="shared" si="152"/>
        <v/>
      </c>
      <c r="CM250" s="39" t="str">
        <f t="shared" si="153"/>
        <v/>
      </c>
      <c r="CN250" s="39" t="str">
        <f t="shared" si="154"/>
        <v/>
      </c>
      <c r="CO250" s="39" t="str">
        <f t="shared" si="155"/>
        <v/>
      </c>
      <c r="CP250" s="36" t="str">
        <f t="shared" si="156"/>
        <v/>
      </c>
      <c r="CQ250" s="39" t="str">
        <f t="shared" si="169"/>
        <v/>
      </c>
      <c r="CR250" s="39" t="e">
        <f>IF(TRIM(MID(SUBSTITUTE($CP250," ",REPT(" ",99)),COLUMN(#REF!)*99-98,99))="","",DATEVALUE(TRIM(MID(SUBSTITUTE($CP250," ",REPT(" ",99)),COLUMN(#REF!)*99-98,99))))</f>
        <v>#REF!</v>
      </c>
      <c r="CS250" s="39" t="str">
        <f t="shared" si="158"/>
        <v/>
      </c>
      <c r="CT250" s="39" t="str">
        <f t="shared" si="159"/>
        <v/>
      </c>
      <c r="CU250" s="39" t="str">
        <f t="shared" si="160"/>
        <v/>
      </c>
      <c r="CV250" s="39" t="str">
        <f t="shared" si="161"/>
        <v/>
      </c>
      <c r="CW250" s="39" t="str">
        <f t="shared" si="162"/>
        <v/>
      </c>
      <c r="CX250" s="39" t="str">
        <f t="shared" si="163"/>
        <v/>
      </c>
      <c r="CY250" s="39" t="str">
        <f t="shared" si="164"/>
        <v/>
      </c>
      <c r="CZ250" s="39" t="str">
        <f t="shared" si="165"/>
        <v/>
      </c>
    </row>
    <row r="251" spans="1:104" s="6" customFormat="1" ht="45" x14ac:dyDescent="0.25">
      <c r="A251" s="27">
        <v>250</v>
      </c>
      <c r="B251" s="27" t="s">
        <v>1962</v>
      </c>
      <c r="C251" s="27" t="s">
        <v>125</v>
      </c>
      <c r="D251" s="28" t="s">
        <v>1963</v>
      </c>
      <c r="E251" s="29" t="s">
        <v>1964</v>
      </c>
      <c r="F251" s="30">
        <v>43200</v>
      </c>
      <c r="G251" s="27" t="s">
        <v>1965</v>
      </c>
      <c r="H251" s="27" t="s">
        <v>1221</v>
      </c>
      <c r="I251" s="27">
        <v>83404</v>
      </c>
      <c r="J251" s="30">
        <v>43200</v>
      </c>
      <c r="K251" s="27" t="s">
        <v>818</v>
      </c>
      <c r="L251" s="27" t="s">
        <v>1966</v>
      </c>
      <c r="M251" s="27" t="s">
        <v>622</v>
      </c>
      <c r="N251" s="27" t="s">
        <v>82</v>
      </c>
      <c r="O251" s="27">
        <v>40880</v>
      </c>
      <c r="P251" s="27"/>
      <c r="Q251" s="27"/>
      <c r="R251" s="1"/>
      <c r="S251" s="27"/>
      <c r="T251" s="27"/>
      <c r="U251" s="27"/>
      <c r="V251" s="27"/>
      <c r="W251" s="27"/>
      <c r="X251" s="75">
        <v>8.9</v>
      </c>
      <c r="Y251" s="75">
        <v>112</v>
      </c>
      <c r="Z251" s="75">
        <v>10880</v>
      </c>
      <c r="AA251" s="27" t="s">
        <v>192</v>
      </c>
      <c r="AB251" s="27">
        <v>35</v>
      </c>
      <c r="AC251" s="27">
        <v>25</v>
      </c>
      <c r="AD251" s="27">
        <v>125</v>
      </c>
      <c r="AE251" s="75"/>
      <c r="AF251" s="27"/>
      <c r="AG251" s="27"/>
      <c r="AH251" s="27">
        <v>10</v>
      </c>
      <c r="AI251" s="27">
        <v>1</v>
      </c>
      <c r="AJ251" s="27"/>
      <c r="AK251" s="27" t="s">
        <v>1967</v>
      </c>
      <c r="AL251" s="30" t="s">
        <v>1968</v>
      </c>
      <c r="AM251" s="30" t="s">
        <v>1969</v>
      </c>
      <c r="AN251" s="27" t="s">
        <v>1961</v>
      </c>
      <c r="AO251" s="27"/>
      <c r="AP251" s="27"/>
      <c r="AQ251" s="27"/>
      <c r="AT251" s="27" t="str">
        <f t="shared" ca="1" si="144"/>
        <v>Действащо</v>
      </c>
      <c r="AU251" s="27" t="str">
        <f t="shared" si="145"/>
        <v/>
      </c>
      <c r="CE251" s="27" t="str">
        <f t="shared" si="146"/>
        <v/>
      </c>
      <c r="CF251" s="30" t="str">
        <f t="shared" si="168"/>
        <v/>
      </c>
      <c r="CG251" s="30" t="e">
        <f>IF(TRIM(MID(SUBSTITUTE($CE251," ",REPT(" ",99)),COLUMN(#REF!)*99-98,99))="","",DATEVALUE(TRIM(MID(SUBSTITUTE($CE251," ",REPT(" ",99)),COLUMN(#REF!)*99-98,99))))</f>
        <v>#REF!</v>
      </c>
      <c r="CH251" s="30" t="str">
        <f t="shared" si="148"/>
        <v/>
      </c>
      <c r="CI251" s="30" t="str">
        <f t="shared" si="149"/>
        <v/>
      </c>
      <c r="CJ251" s="30" t="str">
        <f t="shared" si="150"/>
        <v/>
      </c>
      <c r="CK251" s="30" t="str">
        <f t="shared" si="151"/>
        <v/>
      </c>
      <c r="CL251" s="30" t="str">
        <f t="shared" si="152"/>
        <v/>
      </c>
      <c r="CM251" s="30" t="str">
        <f t="shared" si="153"/>
        <v/>
      </c>
      <c r="CN251" s="30" t="str">
        <f t="shared" si="154"/>
        <v/>
      </c>
      <c r="CO251" s="30" t="str">
        <f t="shared" si="155"/>
        <v/>
      </c>
      <c r="CP251" s="27" t="str">
        <f t="shared" si="156"/>
        <v/>
      </c>
      <c r="CQ251" s="30" t="str">
        <f t="shared" si="169"/>
        <v/>
      </c>
      <c r="CR251" s="30" t="e">
        <f>IF(TRIM(MID(SUBSTITUTE($CP251," ",REPT(" ",99)),COLUMN(#REF!)*99-98,99))="","",DATEVALUE(TRIM(MID(SUBSTITUTE($CP251," ",REPT(" ",99)),COLUMN(#REF!)*99-98,99))))</f>
        <v>#REF!</v>
      </c>
      <c r="CS251" s="30" t="str">
        <f t="shared" si="158"/>
        <v/>
      </c>
      <c r="CT251" s="30" t="str">
        <f t="shared" si="159"/>
        <v/>
      </c>
      <c r="CU251" s="30" t="str">
        <f t="shared" si="160"/>
        <v/>
      </c>
      <c r="CV251" s="30" t="str">
        <f t="shared" si="161"/>
        <v/>
      </c>
      <c r="CW251" s="30" t="str">
        <f t="shared" si="162"/>
        <v/>
      </c>
      <c r="CX251" s="30" t="str">
        <f t="shared" si="163"/>
        <v/>
      </c>
      <c r="CY251" s="30" t="str">
        <f t="shared" si="164"/>
        <v/>
      </c>
      <c r="CZ251" s="30" t="str">
        <f t="shared" si="165"/>
        <v/>
      </c>
    </row>
    <row r="252" spans="1:104" s="8" customFormat="1" ht="45" x14ac:dyDescent="0.25">
      <c r="A252" s="27">
        <v>251</v>
      </c>
      <c r="B252" s="134" t="s">
        <v>1970</v>
      </c>
      <c r="C252" s="134" t="s">
        <v>197</v>
      </c>
      <c r="D252" s="135" t="s">
        <v>1971</v>
      </c>
      <c r="E252" s="136" t="s">
        <v>1972</v>
      </c>
      <c r="F252" s="137">
        <v>43208</v>
      </c>
      <c r="G252" s="134" t="s">
        <v>1973</v>
      </c>
      <c r="H252" s="134" t="s">
        <v>197</v>
      </c>
      <c r="I252" s="134">
        <v>83510</v>
      </c>
      <c r="J252" s="137">
        <v>43208</v>
      </c>
      <c r="K252" s="134" t="s">
        <v>818</v>
      </c>
      <c r="L252" s="134" t="s">
        <v>209</v>
      </c>
      <c r="M252" s="134" t="s">
        <v>210</v>
      </c>
      <c r="N252" s="134" t="s">
        <v>142</v>
      </c>
      <c r="O252" s="134">
        <v>3240</v>
      </c>
      <c r="P252" s="134"/>
      <c r="Q252" s="134"/>
      <c r="R252" s="142"/>
      <c r="S252" s="134"/>
      <c r="T252" s="134"/>
      <c r="U252" s="134"/>
      <c r="V252" s="134"/>
      <c r="W252" s="134"/>
      <c r="X252" s="144">
        <v>0.1</v>
      </c>
      <c r="Y252" s="144">
        <v>9</v>
      </c>
      <c r="Z252" s="144">
        <v>3240</v>
      </c>
      <c r="AA252" s="145" t="s">
        <v>1974</v>
      </c>
      <c r="AB252" s="134">
        <v>60</v>
      </c>
      <c r="AC252" s="134">
        <v>25</v>
      </c>
      <c r="AD252" s="134">
        <v>125</v>
      </c>
      <c r="AE252" s="144"/>
      <c r="AF252" s="134"/>
      <c r="AG252" s="134"/>
      <c r="AH252" s="134">
        <v>15</v>
      </c>
      <c r="AI252" s="134">
        <v>2</v>
      </c>
      <c r="AJ252" s="134">
        <v>0.3</v>
      </c>
      <c r="AK252" s="134" t="s">
        <v>1975</v>
      </c>
      <c r="AL252" s="137" t="s">
        <v>1976</v>
      </c>
      <c r="AM252" s="137" t="s">
        <v>1977</v>
      </c>
      <c r="AN252" s="134" t="s">
        <v>1961</v>
      </c>
      <c r="AO252" s="134"/>
      <c r="AP252" s="134"/>
      <c r="AQ252" s="134"/>
      <c r="AT252" s="36" t="s">
        <v>822</v>
      </c>
      <c r="AU252" s="36" t="str">
        <f t="shared" si="145"/>
        <v/>
      </c>
      <c r="CE252" s="36" t="str">
        <f t="shared" si="146"/>
        <v/>
      </c>
      <c r="CF252" s="39" t="str">
        <f t="shared" si="168"/>
        <v/>
      </c>
      <c r="CG252" s="39" t="e">
        <f>IF(TRIM(MID(SUBSTITUTE($CE252," ",REPT(" ",99)),COLUMN(#REF!)*99-98,99))="","",DATEVALUE(TRIM(MID(SUBSTITUTE($CE252," ",REPT(" ",99)),COLUMN(#REF!)*99-98,99))))</f>
        <v>#REF!</v>
      </c>
      <c r="CH252" s="39" t="str">
        <f t="shared" si="148"/>
        <v/>
      </c>
      <c r="CI252" s="39" t="str">
        <f t="shared" si="149"/>
        <v/>
      </c>
      <c r="CJ252" s="39" t="str">
        <f t="shared" si="150"/>
        <v/>
      </c>
      <c r="CK252" s="39" t="str">
        <f t="shared" si="151"/>
        <v/>
      </c>
      <c r="CL252" s="39" t="str">
        <f t="shared" si="152"/>
        <v/>
      </c>
      <c r="CM252" s="39" t="str">
        <f t="shared" si="153"/>
        <v/>
      </c>
      <c r="CN252" s="39" t="str">
        <f t="shared" si="154"/>
        <v/>
      </c>
      <c r="CO252" s="39" t="str">
        <f t="shared" si="155"/>
        <v/>
      </c>
      <c r="CP252" s="36" t="str">
        <f t="shared" si="156"/>
        <v/>
      </c>
      <c r="CQ252" s="39" t="str">
        <f t="shared" si="169"/>
        <v/>
      </c>
      <c r="CR252" s="39" t="e">
        <f>IF(TRIM(MID(SUBSTITUTE($CP252," ",REPT(" ",99)),COLUMN(#REF!)*99-98,99))="","",DATEVALUE(TRIM(MID(SUBSTITUTE($CP252," ",REPT(" ",99)),COLUMN(#REF!)*99-98,99))))</f>
        <v>#REF!</v>
      </c>
      <c r="CS252" s="39" t="str">
        <f t="shared" si="158"/>
        <v/>
      </c>
      <c r="CT252" s="39" t="str">
        <f t="shared" si="159"/>
        <v/>
      </c>
      <c r="CU252" s="39" t="str">
        <f t="shared" si="160"/>
        <v/>
      </c>
      <c r="CV252" s="39" t="str">
        <f t="shared" si="161"/>
        <v/>
      </c>
      <c r="CW252" s="39" t="str">
        <f t="shared" si="162"/>
        <v/>
      </c>
      <c r="CX252" s="39" t="str">
        <f t="shared" si="163"/>
        <v/>
      </c>
      <c r="CY252" s="39" t="str">
        <f t="shared" si="164"/>
        <v/>
      </c>
      <c r="CZ252" s="39" t="str">
        <f t="shared" si="165"/>
        <v/>
      </c>
    </row>
    <row r="253" spans="1:104" s="6" customFormat="1" ht="45" x14ac:dyDescent="0.25">
      <c r="A253" s="27">
        <v>252</v>
      </c>
      <c r="B253" s="27" t="s">
        <v>591</v>
      </c>
      <c r="C253" s="27" t="s">
        <v>76</v>
      </c>
      <c r="D253" s="28" t="s">
        <v>592</v>
      </c>
      <c r="E253" s="29" t="s">
        <v>1978</v>
      </c>
      <c r="F253" s="30">
        <v>43248</v>
      </c>
      <c r="G253" s="27" t="s">
        <v>1979</v>
      </c>
      <c r="H253" s="27" t="s">
        <v>76</v>
      </c>
      <c r="I253" s="27">
        <v>7079</v>
      </c>
      <c r="J253" s="30">
        <v>43248</v>
      </c>
      <c r="K253" s="27" t="s">
        <v>818</v>
      </c>
      <c r="L253" s="27" t="s">
        <v>1110</v>
      </c>
      <c r="M253" s="27" t="s">
        <v>372</v>
      </c>
      <c r="N253" s="27" t="s">
        <v>373</v>
      </c>
      <c r="O253" s="27">
        <v>97455</v>
      </c>
      <c r="P253" s="27"/>
      <c r="Q253" s="27"/>
      <c r="R253" s="1"/>
      <c r="S253" s="27"/>
      <c r="T253" s="27"/>
      <c r="U253" s="27"/>
      <c r="V253" s="27"/>
      <c r="W253" s="27"/>
      <c r="X253" s="75">
        <v>39</v>
      </c>
      <c r="Y253" s="75">
        <v>269</v>
      </c>
      <c r="Z253" s="75">
        <v>97455</v>
      </c>
      <c r="AA253" s="27" t="s">
        <v>192</v>
      </c>
      <c r="AB253" s="27">
        <v>35</v>
      </c>
      <c r="AC253" s="27">
        <v>25</v>
      </c>
      <c r="AD253" s="27">
        <v>125</v>
      </c>
      <c r="AE253" s="75"/>
      <c r="AF253" s="27"/>
      <c r="AG253" s="27"/>
      <c r="AH253" s="27">
        <v>15</v>
      </c>
      <c r="AI253" s="27">
        <v>2</v>
      </c>
      <c r="AJ253" s="27"/>
      <c r="AK253" s="27" t="s">
        <v>1975</v>
      </c>
      <c r="AL253" s="27" t="s">
        <v>1980</v>
      </c>
      <c r="AM253" s="27" t="s">
        <v>1981</v>
      </c>
      <c r="AN253" s="27" t="s">
        <v>1961</v>
      </c>
      <c r="AO253" s="27"/>
      <c r="AP253" s="27"/>
      <c r="AQ253" s="27"/>
      <c r="AT253" s="27" t="str">
        <f t="shared" ca="1" si="144"/>
        <v>Действащо</v>
      </c>
      <c r="AU253" s="27" t="str">
        <f t="shared" si="145"/>
        <v/>
      </c>
      <c r="CE253" s="27" t="str">
        <f t="shared" si="146"/>
        <v/>
      </c>
      <c r="CF253" s="30" t="str">
        <f t="shared" si="168"/>
        <v/>
      </c>
      <c r="CG253" s="30" t="e">
        <f>IF(TRIM(MID(SUBSTITUTE($CE253," ",REPT(" ",99)),COLUMN(#REF!)*99-98,99))="","",DATEVALUE(TRIM(MID(SUBSTITUTE($CE253," ",REPT(" ",99)),COLUMN(#REF!)*99-98,99))))</f>
        <v>#REF!</v>
      </c>
      <c r="CH253" s="30" t="str">
        <f t="shared" si="148"/>
        <v/>
      </c>
      <c r="CI253" s="30" t="str">
        <f t="shared" si="149"/>
        <v/>
      </c>
      <c r="CJ253" s="30" t="str">
        <f t="shared" si="150"/>
        <v/>
      </c>
      <c r="CK253" s="30" t="str">
        <f t="shared" si="151"/>
        <v/>
      </c>
      <c r="CL253" s="30" t="str">
        <f t="shared" si="152"/>
        <v/>
      </c>
      <c r="CM253" s="30" t="str">
        <f t="shared" si="153"/>
        <v/>
      </c>
      <c r="CN253" s="30" t="str">
        <f t="shared" si="154"/>
        <v/>
      </c>
      <c r="CO253" s="30" t="str">
        <f t="shared" si="155"/>
        <v/>
      </c>
      <c r="CP253" s="27" t="str">
        <f t="shared" si="156"/>
        <v/>
      </c>
      <c r="CQ253" s="30" t="str">
        <f t="shared" si="169"/>
        <v/>
      </c>
      <c r="CR253" s="30" t="e">
        <f>IF(TRIM(MID(SUBSTITUTE($CP253," ",REPT(" ",99)),COLUMN(#REF!)*99-98,99))="","",DATEVALUE(TRIM(MID(SUBSTITUTE($CP253," ",REPT(" ",99)),COLUMN(#REF!)*99-98,99))))</f>
        <v>#REF!</v>
      </c>
      <c r="CS253" s="30" t="str">
        <f t="shared" si="158"/>
        <v/>
      </c>
      <c r="CT253" s="30" t="str">
        <f t="shared" si="159"/>
        <v/>
      </c>
      <c r="CU253" s="30" t="str">
        <f t="shared" si="160"/>
        <v/>
      </c>
      <c r="CV253" s="30" t="str">
        <f t="shared" si="161"/>
        <v/>
      </c>
      <c r="CW253" s="30" t="str">
        <f t="shared" si="162"/>
        <v/>
      </c>
      <c r="CX253" s="30" t="str">
        <f t="shared" si="163"/>
        <v/>
      </c>
      <c r="CY253" s="30" t="str">
        <f t="shared" si="164"/>
        <v/>
      </c>
      <c r="CZ253" s="30" t="str">
        <f t="shared" si="165"/>
        <v/>
      </c>
    </row>
    <row r="254" spans="1:104" s="8" customFormat="1" ht="30" x14ac:dyDescent="0.25">
      <c r="A254" s="36">
        <v>253</v>
      </c>
      <c r="B254" s="134" t="s">
        <v>1982</v>
      </c>
      <c r="C254" s="134" t="s">
        <v>250</v>
      </c>
      <c r="D254" s="135" t="s">
        <v>1983</v>
      </c>
      <c r="E254" s="136" t="s">
        <v>1984</v>
      </c>
      <c r="F254" s="137">
        <v>43423</v>
      </c>
      <c r="G254" s="134" t="s">
        <v>1985</v>
      </c>
      <c r="H254" s="134" t="s">
        <v>114</v>
      </c>
      <c r="I254" s="134">
        <v>151</v>
      </c>
      <c r="J254" s="137">
        <v>39356</v>
      </c>
      <c r="K254" s="137">
        <v>44743</v>
      </c>
      <c r="L254" s="134" t="s">
        <v>1986</v>
      </c>
      <c r="M254" s="134" t="s">
        <v>1987</v>
      </c>
      <c r="N254" s="134" t="s">
        <v>82</v>
      </c>
      <c r="O254" s="134">
        <v>10000</v>
      </c>
      <c r="P254" s="134"/>
      <c r="Q254" s="134"/>
      <c r="R254" s="142"/>
      <c r="S254" s="134"/>
      <c r="T254" s="134">
        <v>145</v>
      </c>
      <c r="U254" s="137">
        <v>43726</v>
      </c>
      <c r="V254" s="134"/>
      <c r="W254" s="134"/>
      <c r="X254" s="144">
        <v>3.4</v>
      </c>
      <c r="Y254" s="144">
        <v>27.4</v>
      </c>
      <c r="Z254" s="144">
        <v>10000</v>
      </c>
      <c r="AA254" s="134" t="s">
        <v>310</v>
      </c>
      <c r="AB254" s="134">
        <v>50</v>
      </c>
      <c r="AC254" s="134">
        <v>50</v>
      </c>
      <c r="AD254" s="134">
        <v>250</v>
      </c>
      <c r="AE254" s="144"/>
      <c r="AF254" s="134"/>
      <c r="AG254" s="134"/>
      <c r="AH254" s="134">
        <v>10</v>
      </c>
      <c r="AI254" s="134">
        <v>5</v>
      </c>
      <c r="AJ254" s="134"/>
      <c r="AK254" s="134" t="s">
        <v>1988</v>
      </c>
      <c r="AL254" s="134" t="s">
        <v>1989</v>
      </c>
      <c r="AM254" s="134" t="s">
        <v>1990</v>
      </c>
      <c r="AN254" s="134" t="s">
        <v>1991</v>
      </c>
      <c r="AO254" s="134"/>
      <c r="AP254" s="134"/>
      <c r="AQ254" s="134"/>
      <c r="AT254" s="36" t="str">
        <f t="shared" ca="1" si="144"/>
        <v>Прекратено</v>
      </c>
      <c r="AU254" s="36" t="str">
        <f t="shared" si="145"/>
        <v/>
      </c>
      <c r="CE254" s="36" t="str">
        <f t="shared" si="146"/>
        <v/>
      </c>
      <c r="CF254" s="39" t="str">
        <f t="shared" si="168"/>
        <v/>
      </c>
      <c r="CG254" s="39" t="e">
        <f>IF(TRIM(MID(SUBSTITUTE($CE254," ",REPT(" ",99)),COLUMN(#REF!)*99-98,99))="","",DATEVALUE(TRIM(MID(SUBSTITUTE($CE254," ",REPT(" ",99)),COLUMN(#REF!)*99-98,99))))</f>
        <v>#REF!</v>
      </c>
      <c r="CH254" s="39" t="str">
        <f t="shared" si="148"/>
        <v/>
      </c>
      <c r="CI254" s="39" t="str">
        <f t="shared" si="149"/>
        <v/>
      </c>
      <c r="CJ254" s="39" t="str">
        <f t="shared" si="150"/>
        <v/>
      </c>
      <c r="CK254" s="39" t="str">
        <f t="shared" si="151"/>
        <v/>
      </c>
      <c r="CL254" s="39" t="str">
        <f t="shared" si="152"/>
        <v/>
      </c>
      <c r="CM254" s="39" t="str">
        <f t="shared" si="153"/>
        <v/>
      </c>
      <c r="CN254" s="39" t="str">
        <f t="shared" si="154"/>
        <v/>
      </c>
      <c r="CO254" s="39" t="str">
        <f t="shared" si="155"/>
        <v/>
      </c>
      <c r="CP254" s="36" t="str">
        <f t="shared" si="156"/>
        <v/>
      </c>
      <c r="CQ254" s="39" t="str">
        <f t="shared" si="169"/>
        <v/>
      </c>
      <c r="CR254" s="39" t="e">
        <f>IF(TRIM(MID(SUBSTITUTE($CP254," ",REPT(" ",99)),COLUMN(#REF!)*99-98,99))="","",DATEVALUE(TRIM(MID(SUBSTITUTE($CP254," ",REPT(" ",99)),COLUMN(#REF!)*99-98,99))))</f>
        <v>#REF!</v>
      </c>
      <c r="CS254" s="39" t="str">
        <f t="shared" si="158"/>
        <v/>
      </c>
      <c r="CT254" s="39" t="str">
        <f t="shared" si="159"/>
        <v/>
      </c>
      <c r="CU254" s="39" t="str">
        <f t="shared" si="160"/>
        <v/>
      </c>
      <c r="CV254" s="39" t="str">
        <f t="shared" si="161"/>
        <v/>
      </c>
      <c r="CW254" s="39" t="str">
        <f t="shared" si="162"/>
        <v/>
      </c>
      <c r="CX254" s="39" t="str">
        <f t="shared" si="163"/>
        <v/>
      </c>
      <c r="CY254" s="39" t="str">
        <f t="shared" si="164"/>
        <v/>
      </c>
      <c r="CZ254" s="39" t="str">
        <f t="shared" si="165"/>
        <v/>
      </c>
    </row>
    <row r="255" spans="1:104" s="6" customFormat="1" ht="30" x14ac:dyDescent="0.25">
      <c r="A255" s="27">
        <v>254</v>
      </c>
      <c r="B255" s="27" t="s">
        <v>1949</v>
      </c>
      <c r="C255" s="27" t="s">
        <v>238</v>
      </c>
      <c r="D255" s="28" t="s">
        <v>1950</v>
      </c>
      <c r="E255" s="29" t="s">
        <v>1992</v>
      </c>
      <c r="F255" s="30">
        <v>43438</v>
      </c>
      <c r="G255" s="27" t="s">
        <v>1952</v>
      </c>
      <c r="H255" s="27" t="s">
        <v>1953</v>
      </c>
      <c r="I255" s="27">
        <v>30692</v>
      </c>
      <c r="J255" s="30">
        <v>43438</v>
      </c>
      <c r="K255" s="30">
        <v>46447</v>
      </c>
      <c r="L255" s="27" t="s">
        <v>1954</v>
      </c>
      <c r="M255" s="27" t="s">
        <v>1955</v>
      </c>
      <c r="N255" s="27" t="s">
        <v>142</v>
      </c>
      <c r="O255" s="131">
        <v>36141</v>
      </c>
      <c r="P255" s="27"/>
      <c r="Q255" s="30"/>
      <c r="R255" s="239">
        <v>126</v>
      </c>
      <c r="S255" s="30">
        <v>45569</v>
      </c>
      <c r="T255" s="27"/>
      <c r="U255" s="27"/>
      <c r="V255" s="27"/>
      <c r="W255" s="27"/>
      <c r="X255" s="75">
        <v>16.63</v>
      </c>
      <c r="Y255" s="75">
        <v>144.50800000000001</v>
      </c>
      <c r="Z255" s="131">
        <v>36141</v>
      </c>
      <c r="AA255" s="27" t="s">
        <v>192</v>
      </c>
      <c r="AB255" s="27">
        <v>50</v>
      </c>
      <c r="AC255" s="27">
        <v>15</v>
      </c>
      <c r="AD255" s="27"/>
      <c r="AE255" s="75"/>
      <c r="AF255" s="27"/>
      <c r="AG255" s="27"/>
      <c r="AH255" s="27">
        <v>10</v>
      </c>
      <c r="AI255" s="27">
        <v>2</v>
      </c>
      <c r="AJ255" s="27"/>
      <c r="AK255" s="27" t="s">
        <v>1958</v>
      </c>
      <c r="AL255" s="30" t="s">
        <v>1959</v>
      </c>
      <c r="AM255" s="30" t="s">
        <v>1960</v>
      </c>
      <c r="AN255" s="27" t="s">
        <v>1793</v>
      </c>
      <c r="AO255" s="27"/>
      <c r="AP255" s="27"/>
      <c r="AQ255" s="27"/>
      <c r="AT255" s="27" t="str">
        <f t="shared" ca="1" si="144"/>
        <v>Действащо</v>
      </c>
      <c r="AU255" s="27" t="str">
        <f t="shared" si="145"/>
        <v/>
      </c>
      <c r="CE255" s="27" t="str">
        <f t="shared" si="146"/>
        <v/>
      </c>
      <c r="CF255" s="30" t="str">
        <f t="shared" si="168"/>
        <v/>
      </c>
      <c r="CG255" s="30" t="e">
        <f>IF(TRIM(MID(SUBSTITUTE($CE255," ",REPT(" ",99)),COLUMN(#REF!)*99-98,99))="","",DATEVALUE(TRIM(MID(SUBSTITUTE($CE255," ",REPT(" ",99)),COLUMN(#REF!)*99-98,99))))</f>
        <v>#REF!</v>
      </c>
      <c r="CH255" s="30" t="str">
        <f t="shared" si="148"/>
        <v/>
      </c>
      <c r="CI255" s="30" t="str">
        <f t="shared" si="149"/>
        <v/>
      </c>
      <c r="CJ255" s="30" t="str">
        <f t="shared" si="150"/>
        <v/>
      </c>
      <c r="CK255" s="30" t="str">
        <f t="shared" si="151"/>
        <v/>
      </c>
      <c r="CL255" s="30" t="str">
        <f t="shared" si="152"/>
        <v/>
      </c>
      <c r="CM255" s="30" t="str">
        <f t="shared" si="153"/>
        <v/>
      </c>
      <c r="CN255" s="30" t="str">
        <f t="shared" si="154"/>
        <v/>
      </c>
      <c r="CO255" s="30" t="str">
        <f t="shared" si="155"/>
        <v/>
      </c>
      <c r="CP255" s="27" t="str">
        <f t="shared" si="156"/>
        <v>04.10.2024</v>
      </c>
      <c r="CQ255" s="30">
        <f t="shared" si="169"/>
        <v>45569</v>
      </c>
      <c r="CR255" s="30" t="e">
        <f>IF(TRIM(MID(SUBSTITUTE($CP255," ",REPT(" ",99)),COLUMN(#REF!)*99-98,99))="","",DATEVALUE(TRIM(MID(SUBSTITUTE($CP255," ",REPT(" ",99)),COLUMN(#REF!)*99-98,99))))</f>
        <v>#REF!</v>
      </c>
      <c r="CS255" s="30" t="str">
        <f t="shared" si="158"/>
        <v/>
      </c>
      <c r="CT255" s="30" t="str">
        <f t="shared" si="159"/>
        <v/>
      </c>
      <c r="CU255" s="30" t="str">
        <f t="shared" si="160"/>
        <v/>
      </c>
      <c r="CV255" s="30" t="str">
        <f t="shared" si="161"/>
        <v/>
      </c>
      <c r="CW255" s="30" t="str">
        <f t="shared" si="162"/>
        <v/>
      </c>
      <c r="CX255" s="30" t="str">
        <f t="shared" si="163"/>
        <v/>
      </c>
      <c r="CY255" s="30" t="str">
        <f t="shared" si="164"/>
        <v/>
      </c>
      <c r="CZ255" s="30" t="str">
        <f t="shared" si="165"/>
        <v/>
      </c>
    </row>
    <row r="256" spans="1:104" s="236" customFormat="1" ht="56.25" customHeight="1" x14ac:dyDescent="0.25">
      <c r="A256" s="230">
        <v>255</v>
      </c>
      <c r="B256" s="303" t="s">
        <v>2318</v>
      </c>
      <c r="C256" s="230" t="s">
        <v>1899</v>
      </c>
      <c r="D256" s="231" t="s">
        <v>1900</v>
      </c>
      <c r="E256" s="232" t="s">
        <v>1993</v>
      </c>
      <c r="F256" s="233">
        <v>43545</v>
      </c>
      <c r="G256" s="230" t="s">
        <v>1902</v>
      </c>
      <c r="H256" s="230" t="s">
        <v>1903</v>
      </c>
      <c r="I256" s="230">
        <v>4426</v>
      </c>
      <c r="J256" s="233">
        <v>43545</v>
      </c>
      <c r="K256" s="76">
        <v>46996</v>
      </c>
      <c r="L256" s="230" t="s">
        <v>1994</v>
      </c>
      <c r="M256" s="230" t="s">
        <v>141</v>
      </c>
      <c r="N256" s="230" t="s">
        <v>142</v>
      </c>
      <c r="O256" s="230">
        <v>312500</v>
      </c>
      <c r="P256" s="230"/>
      <c r="Q256" s="230"/>
      <c r="R256" s="234" t="s">
        <v>2178</v>
      </c>
      <c r="S256" s="238" t="s">
        <v>2179</v>
      </c>
      <c r="T256" s="230"/>
      <c r="U256" s="230"/>
      <c r="V256" s="230"/>
      <c r="W256" s="230"/>
      <c r="X256" s="235">
        <v>131</v>
      </c>
      <c r="Y256" s="235">
        <v>856</v>
      </c>
      <c r="Z256" s="235">
        <v>312500</v>
      </c>
      <c r="AA256" s="230" t="s">
        <v>310</v>
      </c>
      <c r="AB256" s="230">
        <v>60</v>
      </c>
      <c r="AC256" s="230">
        <v>25</v>
      </c>
      <c r="AD256" s="230">
        <v>125</v>
      </c>
      <c r="AE256" s="235"/>
      <c r="AF256" s="230"/>
      <c r="AG256" s="230"/>
      <c r="AH256" s="230">
        <v>15</v>
      </c>
      <c r="AI256" s="230">
        <v>2</v>
      </c>
      <c r="AJ256" s="230">
        <v>0.3</v>
      </c>
      <c r="AK256" s="230" t="s">
        <v>1904</v>
      </c>
      <c r="AL256" s="230" t="s">
        <v>1995</v>
      </c>
      <c r="AM256" s="230" t="s">
        <v>1996</v>
      </c>
      <c r="AN256" s="230" t="s">
        <v>1561</v>
      </c>
      <c r="AO256" s="230"/>
      <c r="AP256" s="230"/>
      <c r="AQ256" s="230"/>
      <c r="AT256" s="230" t="str">
        <f t="shared" ca="1" si="144"/>
        <v>Действащо</v>
      </c>
      <c r="AU256" s="230" t="str">
        <f t="shared" si="145"/>
        <v/>
      </c>
      <c r="CE256" s="230" t="str">
        <f t="shared" si="146"/>
        <v/>
      </c>
      <c r="CF256" s="233" t="str">
        <f t="shared" si="168"/>
        <v/>
      </c>
      <c r="CG256" s="233" t="e">
        <f>IF(TRIM(MID(SUBSTITUTE($CE256," ",REPT(" ",99)),COLUMN(#REF!)*99-98,99))="","",DATEVALUE(TRIM(MID(SUBSTITUTE($CE256," ",REPT(" ",99)),COLUMN(#REF!)*99-98,99))))</f>
        <v>#REF!</v>
      </c>
      <c r="CH256" s="233" t="str">
        <f t="shared" si="148"/>
        <v/>
      </c>
      <c r="CI256" s="233" t="str">
        <f t="shared" si="149"/>
        <v/>
      </c>
      <c r="CJ256" s="233" t="str">
        <f t="shared" si="150"/>
        <v/>
      </c>
      <c r="CK256" s="233" t="str">
        <f t="shared" si="151"/>
        <v/>
      </c>
      <c r="CL256" s="233" t="str">
        <f t="shared" si="152"/>
        <v/>
      </c>
      <c r="CM256" s="233" t="str">
        <f t="shared" si="153"/>
        <v/>
      </c>
      <c r="CN256" s="233" t="str">
        <f t="shared" si="154"/>
        <v/>
      </c>
      <c r="CO256" s="233" t="str">
        <f t="shared" si="155"/>
        <v/>
      </c>
      <c r="CP256" s="230" t="str">
        <f t="shared" si="156"/>
        <v>13.6.2022 4.9.2024</v>
      </c>
      <c r="CQ256" s="233">
        <f t="shared" si="169"/>
        <v>44725</v>
      </c>
      <c r="CR256" s="233" t="e">
        <f>IF(TRIM(MID(SUBSTITUTE($CP256," ",REPT(" ",99)),COLUMN(#REF!)*99-98,99))="","",DATEVALUE(TRIM(MID(SUBSTITUTE($CP256," ",REPT(" ",99)),COLUMN(#REF!)*99-98,99))))</f>
        <v>#REF!</v>
      </c>
      <c r="CS256" s="233">
        <f t="shared" si="158"/>
        <v>45539</v>
      </c>
      <c r="CT256" s="233" t="str">
        <f t="shared" si="159"/>
        <v/>
      </c>
      <c r="CU256" s="233" t="str">
        <f t="shared" si="160"/>
        <v/>
      </c>
      <c r="CV256" s="233" t="str">
        <f t="shared" si="161"/>
        <v/>
      </c>
      <c r="CW256" s="233" t="str">
        <f t="shared" si="162"/>
        <v/>
      </c>
      <c r="CX256" s="233" t="str">
        <f t="shared" si="163"/>
        <v/>
      </c>
      <c r="CY256" s="233" t="str">
        <f t="shared" si="164"/>
        <v/>
      </c>
      <c r="CZ256" s="233" t="str">
        <f t="shared" si="165"/>
        <v/>
      </c>
    </row>
    <row r="257" spans="1:104" s="6" customFormat="1" ht="195" x14ac:dyDescent="0.25">
      <c r="A257" s="27">
        <v>256</v>
      </c>
      <c r="B257" s="27" t="s">
        <v>1970</v>
      </c>
      <c r="C257" s="27" t="s">
        <v>197</v>
      </c>
      <c r="D257" s="28" t="s">
        <v>1971</v>
      </c>
      <c r="E257" s="29" t="s">
        <v>1997</v>
      </c>
      <c r="F257" s="30">
        <v>43566</v>
      </c>
      <c r="G257" s="27" t="s">
        <v>1973</v>
      </c>
      <c r="H257" s="27" t="s">
        <v>197</v>
      </c>
      <c r="I257" s="27">
        <v>83510</v>
      </c>
      <c r="J257" s="30">
        <v>43566</v>
      </c>
      <c r="K257" s="30">
        <v>46783</v>
      </c>
      <c r="L257" s="27" t="s">
        <v>209</v>
      </c>
      <c r="M257" s="27" t="s">
        <v>1998</v>
      </c>
      <c r="N257" s="27" t="s">
        <v>142</v>
      </c>
      <c r="O257" s="27">
        <v>3240</v>
      </c>
      <c r="P257" s="27"/>
      <c r="Q257" s="27"/>
      <c r="R257" s="252">
        <v>16</v>
      </c>
      <c r="S257" s="30">
        <v>45693</v>
      </c>
      <c r="T257" s="27"/>
      <c r="U257" s="27"/>
      <c r="V257" s="27"/>
      <c r="W257" s="27"/>
      <c r="X257" s="75">
        <v>0.1</v>
      </c>
      <c r="Y257" s="75">
        <v>9</v>
      </c>
      <c r="Z257" s="75">
        <v>3240</v>
      </c>
      <c r="AA257" s="27" t="s">
        <v>1029</v>
      </c>
      <c r="AB257" s="27">
        <v>60</v>
      </c>
      <c r="AC257" s="27">
        <v>25</v>
      </c>
      <c r="AD257" s="27">
        <v>125</v>
      </c>
      <c r="AE257" s="75"/>
      <c r="AF257" s="27"/>
      <c r="AG257" s="27"/>
      <c r="AH257" s="27">
        <v>15</v>
      </c>
      <c r="AI257" s="27">
        <v>2</v>
      </c>
      <c r="AJ257" s="27">
        <v>0.3</v>
      </c>
      <c r="AK257" s="27" t="s">
        <v>2194</v>
      </c>
      <c r="AL257" s="27" t="s">
        <v>1770</v>
      </c>
      <c r="AM257" s="27" t="s">
        <v>1771</v>
      </c>
      <c r="AN257" s="27" t="s">
        <v>1561</v>
      </c>
      <c r="AO257" s="27" t="s">
        <v>89</v>
      </c>
      <c r="AP257" s="27" t="s">
        <v>90</v>
      </c>
      <c r="AQ257" s="27" t="s">
        <v>145</v>
      </c>
      <c r="AT257" s="27" t="str">
        <f t="shared" ca="1" si="144"/>
        <v>Действащо</v>
      </c>
      <c r="AU257" s="27" t="str">
        <f t="shared" si="145"/>
        <v/>
      </c>
      <c r="CE257" s="27" t="str">
        <f t="shared" ref="CE257" si="170">TRIM(TEXT(SUBSTITUTE(Q257,CHAR(10)," "),"dd.mm.yyyy"))</f>
        <v/>
      </c>
      <c r="CF257" s="30" t="str">
        <f t="shared" si="168"/>
        <v/>
      </c>
      <c r="CG257" s="30" t="e">
        <f>IF(TRIM(MID(SUBSTITUTE($CE257," ",REPT(" ",99)),COLUMN(#REF!)*99-98,99))="","",DATEVALUE(TRIM(MID(SUBSTITUTE($CE257," ",REPT(" ",99)),COLUMN(#REF!)*99-98,99))))</f>
        <v>#REF!</v>
      </c>
      <c r="CH257" s="30" t="str">
        <f t="shared" ref="CH257" si="171">IF(TRIM(MID(SUBSTITUTE($CE257," ",REPT(" ",99)),COLUMN(B257)*99-98,99))="","",DATEVALUE(TRIM(MID(SUBSTITUTE($CE257," ",REPT(" ",99)),COLUMN(B257)*99-98,99))))</f>
        <v/>
      </c>
      <c r="CI257" s="30" t="str">
        <f t="shared" ref="CI257" si="172">IF(TRIM(MID(SUBSTITUTE($CE257," ",REPT(" ",99)),COLUMN(C257)*99-98,99))="","",DATEVALUE(TRIM(MID(SUBSTITUTE($CE257," ",REPT(" ",99)),COLUMN(C257)*99-98,99))))</f>
        <v/>
      </c>
      <c r="CJ257" s="30" t="str">
        <f t="shared" ref="CJ257" si="173">IF(TRIM(MID(SUBSTITUTE($CE257," ",REPT(" ",99)),COLUMN(D257)*99-98,99))="","",DATEVALUE(TRIM(MID(SUBSTITUTE($CE257," ",REPT(" ",99)),COLUMN(D257)*99-98,99))))</f>
        <v/>
      </c>
      <c r="CK257" s="30" t="str">
        <f t="shared" ref="CK257" si="174">IF(TRIM(MID(SUBSTITUTE($CE257," ",REPT(" ",99)),COLUMN(E257)*99-98,99))="","",DATEVALUE(TRIM(MID(SUBSTITUTE($CE257," ",REPT(" ",99)),COLUMN(E257)*99-98,99))))</f>
        <v/>
      </c>
      <c r="CL257" s="30" t="str">
        <f t="shared" ref="CL257" si="175">IF(TRIM(MID(SUBSTITUTE($CE257," ",REPT(" ",99)),COLUMN(F257)*99-98,99))="","",DATEVALUE(TRIM(MID(SUBSTITUTE($CE257," ",REPT(" ",99)),COLUMN(F257)*99-98,99))))</f>
        <v/>
      </c>
      <c r="CM257" s="30" t="str">
        <f t="shared" ref="CM257" si="176">IF(TRIM(MID(SUBSTITUTE($CE257," ",REPT(" ",99)),COLUMN(G257)*99-98,99))="","",DATEVALUE(TRIM(MID(SUBSTITUTE($CE257," ",REPT(" ",99)),COLUMN(G257)*99-98,99))))</f>
        <v/>
      </c>
      <c r="CN257" s="30" t="str">
        <f t="shared" ref="CN257" si="177">IF(TRIM(MID(SUBSTITUTE($CE257," ",REPT(" ",99)),COLUMN(H257)*99-98,99))="","",DATEVALUE(TRIM(MID(SUBSTITUTE($CE257," ",REPT(" ",99)),COLUMN(H257)*99-98,99))))</f>
        <v/>
      </c>
      <c r="CO257" s="30" t="str">
        <f t="shared" ref="CO257" si="178">IF(TRIM(MID(SUBSTITUTE($CE257," ",REPT(" ",99)),COLUMN(I257)*99-98,99))="","",DATEVALUE(TRIM(MID(SUBSTITUTE($CE257," ",REPT(" ",99)),COLUMN(I257)*99-98,99))))</f>
        <v/>
      </c>
      <c r="CP257" s="27" t="str">
        <f t="shared" ref="CP257" si="179">TRIM(TEXT(SUBSTITUTE(S257,CHAR(10)," "),"dd.mm.yyyy"))</f>
        <v>05.02.2025</v>
      </c>
      <c r="CQ257" s="30">
        <f t="shared" si="169"/>
        <v>45693</v>
      </c>
      <c r="CR257" s="30" t="e">
        <f>IF(TRIM(MID(SUBSTITUTE($CP257," ",REPT(" ",99)),COLUMN(#REF!)*99-98,99))="","",DATEVALUE(TRIM(MID(SUBSTITUTE($CP257," ",REPT(" ",99)),COLUMN(#REF!)*99-98,99))))</f>
        <v>#REF!</v>
      </c>
      <c r="CS257" s="30" t="str">
        <f t="shared" ref="CS257" si="180">IF(TRIM(MID(SUBSTITUTE($CP257," ",REPT(" ",99)),COLUMN(B257)*99-98,99))="","",DATEVALUE(TRIM(MID(SUBSTITUTE($CP257," ",REPT(" ",99)),COLUMN(B257)*99-98,99))))</f>
        <v/>
      </c>
      <c r="CT257" s="30" t="str">
        <f t="shared" ref="CT257" si="181">IF(TRIM(MID(SUBSTITUTE($CP257," ",REPT(" ",99)),COLUMN(C257)*99-98,99))="","",DATEVALUE(TRIM(MID(SUBSTITUTE($CP257," ",REPT(" ",99)),COLUMN(C257)*99-98,99))))</f>
        <v/>
      </c>
      <c r="CU257" s="30" t="str">
        <f t="shared" ref="CU257" si="182">IF(TRIM(MID(SUBSTITUTE($CP257," ",REPT(" ",99)),COLUMN(D257)*99-98,99))="","",DATEVALUE(TRIM(MID(SUBSTITUTE($CP257," ",REPT(" ",99)),COLUMN(D257)*99-98,99))))</f>
        <v/>
      </c>
      <c r="CV257" s="30" t="str">
        <f t="shared" ref="CV257" si="183">IF(TRIM(MID(SUBSTITUTE($CP257," ",REPT(" ",99)),COLUMN(E257)*99-98,99))="","",DATEVALUE(TRIM(MID(SUBSTITUTE($CP257," ",REPT(" ",99)),COLUMN(E257)*99-98,99))))</f>
        <v/>
      </c>
      <c r="CW257" s="30" t="str">
        <f t="shared" ref="CW257" si="184">IF(TRIM(MID(SUBSTITUTE($CP257," ",REPT(" ",99)),COLUMN(F257)*99-98,99))="","",DATEVALUE(TRIM(MID(SUBSTITUTE($CP257," ",REPT(" ",99)),COLUMN(F257)*99-98,99))))</f>
        <v/>
      </c>
      <c r="CX257" s="30" t="str">
        <f t="shared" ref="CX257" si="185">IF(TRIM(MID(SUBSTITUTE($CP257," ",REPT(" ",99)),COLUMN(G257)*99-98,99))="","",DATEVALUE(TRIM(MID(SUBSTITUTE($CP257," ",REPT(" ",99)),COLUMN(G257)*99-98,99))))</f>
        <v/>
      </c>
      <c r="CY257" s="30" t="str">
        <f t="shared" ref="CY257" si="186">IF(TRIM(MID(SUBSTITUTE($CP257," ",REPT(" ",99)),COLUMN(H257)*99-98,99))="","",DATEVALUE(TRIM(MID(SUBSTITUTE($CP257," ",REPT(" ",99)),COLUMN(H257)*99-98,99))))</f>
        <v/>
      </c>
      <c r="CZ257" s="30" t="str">
        <f t="shared" ref="CZ257" si="187">IF(TRIM(MID(SUBSTITUTE($CP257," ",REPT(" ",99)),COLUMN(I257)*99-98,99))="","",DATEVALUE(TRIM(MID(SUBSTITUTE($CP257," ",REPT(" ",99)),COLUMN(I257)*99-98,99))))</f>
        <v/>
      </c>
    </row>
    <row r="258" spans="1:104" s="208" customFormat="1" ht="195" x14ac:dyDescent="0.25">
      <c r="A258" s="201">
        <v>257</v>
      </c>
      <c r="B258" s="201" t="s">
        <v>1999</v>
      </c>
      <c r="C258" s="201" t="s">
        <v>161</v>
      </c>
      <c r="D258" s="202" t="s">
        <v>2000</v>
      </c>
      <c r="E258" s="203" t="s">
        <v>2001</v>
      </c>
      <c r="F258" s="204">
        <v>43601</v>
      </c>
      <c r="G258" s="201" t="s">
        <v>2002</v>
      </c>
      <c r="H258" s="201" t="s">
        <v>161</v>
      </c>
      <c r="I258" s="201">
        <v>35033</v>
      </c>
      <c r="J258" s="204">
        <v>38636</v>
      </c>
      <c r="K258" s="204">
        <v>43748</v>
      </c>
      <c r="L258" s="201" t="s">
        <v>309</v>
      </c>
      <c r="M258" s="201" t="s">
        <v>2003</v>
      </c>
      <c r="N258" s="201" t="s">
        <v>82</v>
      </c>
      <c r="O258" s="201" t="s">
        <v>2004</v>
      </c>
      <c r="P258" s="201"/>
      <c r="Q258" s="201"/>
      <c r="R258" s="205"/>
      <c r="S258" s="201"/>
      <c r="T258" s="201"/>
      <c r="U258" s="201"/>
      <c r="V258" s="201"/>
      <c r="W258" s="201"/>
      <c r="X258" s="206"/>
      <c r="Y258" s="206" t="s">
        <v>2005</v>
      </c>
      <c r="Z258" s="206" t="s">
        <v>2004</v>
      </c>
      <c r="AA258" s="227" t="s">
        <v>2006</v>
      </c>
      <c r="AB258" s="201">
        <v>60</v>
      </c>
      <c r="AC258" s="201">
        <v>25</v>
      </c>
      <c r="AD258" s="201"/>
      <c r="AE258" s="206"/>
      <c r="AF258" s="201"/>
      <c r="AG258" s="201">
        <v>10</v>
      </c>
      <c r="AH258" s="201"/>
      <c r="AI258" s="201"/>
      <c r="AJ258" s="201">
        <v>10</v>
      </c>
      <c r="AK258" s="201" t="s">
        <v>167</v>
      </c>
      <c r="AL258" s="201" t="s">
        <v>2007</v>
      </c>
      <c r="AM258" s="201" t="s">
        <v>2008</v>
      </c>
      <c r="AN258" s="201" t="s">
        <v>88</v>
      </c>
      <c r="AO258" s="201" t="s">
        <v>89</v>
      </c>
      <c r="AP258" s="201" t="s">
        <v>90</v>
      </c>
      <c r="AQ258" s="201" t="s">
        <v>91</v>
      </c>
      <c r="AT258" s="201" t="str">
        <f t="shared" ref="AT258:AT317" ca="1" si="188">IF(OR(ISBLANK(F258),F258&gt;AT$1),"",IF(AND(NOT(ISBLANK(W258)),W258&lt;AT$1),"Отнето",IF(AND(NOT(ISBLANK(U258)),U258&lt;AT$1),"Прекратено",IF(K258&lt;AT$1,"Изтекло","Действащо"))))</f>
        <v>Изтекло</v>
      </c>
      <c r="AU258" s="201" t="str">
        <f t="shared" ref="AU258:AU317" si="189">IF(OR(ISBLANK(F258),F258&gt;AU$1),"",IF(AND(NOT(ISBLANK(W258)),W258&lt;AU$1),"Отнето",IF(AND(NOT(ISBLANK(U258)),U258&lt;AU$1),"Прекратено",IF(K258&lt;AU$1,"Изтекло","Действащо"))))</f>
        <v/>
      </c>
      <c r="CE258" s="201" t="str">
        <f t="shared" ref="CE258:CE317" si="190">TRIM(TEXT(SUBSTITUTE(Q258,CHAR(10)," "),"dd.mm.yyyy"))</f>
        <v/>
      </c>
      <c r="CF258" s="204" t="str">
        <f t="shared" si="168"/>
        <v/>
      </c>
      <c r="CG258" s="204" t="e">
        <f>IF(TRIM(MID(SUBSTITUTE($CE258," ",REPT(" ",99)),COLUMN(#REF!)*99-98,99))="","",DATEVALUE(TRIM(MID(SUBSTITUTE($CE258," ",REPT(" ",99)),COLUMN(#REF!)*99-98,99))))</f>
        <v>#REF!</v>
      </c>
      <c r="CH258" s="204" t="str">
        <f t="shared" ref="CH258:CH317" si="191">IF(TRIM(MID(SUBSTITUTE($CE258," ",REPT(" ",99)),COLUMN(B258)*99-98,99))="","",DATEVALUE(TRIM(MID(SUBSTITUTE($CE258," ",REPT(" ",99)),COLUMN(B258)*99-98,99))))</f>
        <v/>
      </c>
      <c r="CI258" s="204" t="str">
        <f t="shared" ref="CI258:CI317" si="192">IF(TRIM(MID(SUBSTITUTE($CE258," ",REPT(" ",99)),COLUMN(C258)*99-98,99))="","",DATEVALUE(TRIM(MID(SUBSTITUTE($CE258," ",REPT(" ",99)),COLUMN(C258)*99-98,99))))</f>
        <v/>
      </c>
      <c r="CJ258" s="204" t="str">
        <f t="shared" ref="CJ258:CJ317" si="193">IF(TRIM(MID(SUBSTITUTE($CE258," ",REPT(" ",99)),COLUMN(D258)*99-98,99))="","",DATEVALUE(TRIM(MID(SUBSTITUTE($CE258," ",REPT(" ",99)),COLUMN(D258)*99-98,99))))</f>
        <v/>
      </c>
      <c r="CK258" s="204" t="str">
        <f t="shared" ref="CK258:CK317" si="194">IF(TRIM(MID(SUBSTITUTE($CE258," ",REPT(" ",99)),COLUMN(E258)*99-98,99))="","",DATEVALUE(TRIM(MID(SUBSTITUTE($CE258," ",REPT(" ",99)),COLUMN(E258)*99-98,99))))</f>
        <v/>
      </c>
      <c r="CL258" s="204" t="str">
        <f t="shared" ref="CL258:CL317" si="195">IF(TRIM(MID(SUBSTITUTE($CE258," ",REPT(" ",99)),COLUMN(F258)*99-98,99))="","",DATEVALUE(TRIM(MID(SUBSTITUTE($CE258," ",REPT(" ",99)),COLUMN(F258)*99-98,99))))</f>
        <v/>
      </c>
      <c r="CM258" s="204" t="str">
        <f t="shared" ref="CM258:CM317" si="196">IF(TRIM(MID(SUBSTITUTE($CE258," ",REPT(" ",99)),COLUMN(G258)*99-98,99))="","",DATEVALUE(TRIM(MID(SUBSTITUTE($CE258," ",REPT(" ",99)),COLUMN(G258)*99-98,99))))</f>
        <v/>
      </c>
      <c r="CN258" s="204" t="str">
        <f t="shared" ref="CN258:CN317" si="197">IF(TRIM(MID(SUBSTITUTE($CE258," ",REPT(" ",99)),COLUMN(H258)*99-98,99))="","",DATEVALUE(TRIM(MID(SUBSTITUTE($CE258," ",REPT(" ",99)),COLUMN(H258)*99-98,99))))</f>
        <v/>
      </c>
      <c r="CO258" s="204" t="str">
        <f t="shared" ref="CO258:CO317" si="198">IF(TRIM(MID(SUBSTITUTE($CE258," ",REPT(" ",99)),COLUMN(I258)*99-98,99))="","",DATEVALUE(TRIM(MID(SUBSTITUTE($CE258," ",REPT(" ",99)),COLUMN(I258)*99-98,99))))</f>
        <v/>
      </c>
      <c r="CP258" s="201" t="str">
        <f t="shared" ref="CP258:CP317" si="199">TRIM(TEXT(SUBSTITUTE(S258,CHAR(10)," "),"dd.mm.yyyy"))</f>
        <v/>
      </c>
      <c r="CQ258" s="204" t="str">
        <f t="shared" si="169"/>
        <v/>
      </c>
      <c r="CR258" s="204" t="e">
        <f>IF(TRIM(MID(SUBSTITUTE($CP258," ",REPT(" ",99)),COLUMN(#REF!)*99-98,99))="","",DATEVALUE(TRIM(MID(SUBSTITUTE($CP258," ",REPT(" ",99)),COLUMN(#REF!)*99-98,99))))</f>
        <v>#REF!</v>
      </c>
      <c r="CS258" s="204" t="str">
        <f t="shared" ref="CS258:CS317" si="200">IF(TRIM(MID(SUBSTITUTE($CP258," ",REPT(" ",99)),COLUMN(B258)*99-98,99))="","",DATEVALUE(TRIM(MID(SUBSTITUTE($CP258," ",REPT(" ",99)),COLUMN(B258)*99-98,99))))</f>
        <v/>
      </c>
      <c r="CT258" s="204" t="str">
        <f t="shared" ref="CT258:CT317" si="201">IF(TRIM(MID(SUBSTITUTE($CP258," ",REPT(" ",99)),COLUMN(C258)*99-98,99))="","",DATEVALUE(TRIM(MID(SUBSTITUTE($CP258," ",REPT(" ",99)),COLUMN(C258)*99-98,99))))</f>
        <v/>
      </c>
      <c r="CU258" s="204" t="str">
        <f t="shared" ref="CU258:CU317" si="202">IF(TRIM(MID(SUBSTITUTE($CP258," ",REPT(" ",99)),COLUMN(D258)*99-98,99))="","",DATEVALUE(TRIM(MID(SUBSTITUTE($CP258," ",REPT(" ",99)),COLUMN(D258)*99-98,99))))</f>
        <v/>
      </c>
      <c r="CV258" s="204" t="str">
        <f t="shared" ref="CV258:CV317" si="203">IF(TRIM(MID(SUBSTITUTE($CP258," ",REPT(" ",99)),COLUMN(E258)*99-98,99))="","",DATEVALUE(TRIM(MID(SUBSTITUTE($CP258," ",REPT(" ",99)),COLUMN(E258)*99-98,99))))</f>
        <v/>
      </c>
      <c r="CW258" s="204" t="str">
        <f t="shared" ref="CW258:CW317" si="204">IF(TRIM(MID(SUBSTITUTE($CP258," ",REPT(" ",99)),COLUMN(F258)*99-98,99))="","",DATEVALUE(TRIM(MID(SUBSTITUTE($CP258," ",REPT(" ",99)),COLUMN(F258)*99-98,99))))</f>
        <v/>
      </c>
      <c r="CX258" s="204" t="str">
        <f t="shared" ref="CX258:CX317" si="205">IF(TRIM(MID(SUBSTITUTE($CP258," ",REPT(" ",99)),COLUMN(G258)*99-98,99))="","",DATEVALUE(TRIM(MID(SUBSTITUTE($CP258," ",REPT(" ",99)),COLUMN(G258)*99-98,99))))</f>
        <v/>
      </c>
      <c r="CY258" s="204" t="str">
        <f t="shared" ref="CY258:CY317" si="206">IF(TRIM(MID(SUBSTITUTE($CP258," ",REPT(" ",99)),COLUMN(H258)*99-98,99))="","",DATEVALUE(TRIM(MID(SUBSTITUTE($CP258," ",REPT(" ",99)),COLUMN(H258)*99-98,99))))</f>
        <v/>
      </c>
      <c r="CZ258" s="204" t="str">
        <f t="shared" ref="CZ258:CZ317" si="207">IF(TRIM(MID(SUBSTITUTE($CP258," ",REPT(" ",99)),COLUMN(I258)*99-98,99))="","",DATEVALUE(TRIM(MID(SUBSTITUTE($CP258," ",REPT(" ",99)),COLUMN(I258)*99-98,99))))</f>
        <v/>
      </c>
    </row>
    <row r="259" spans="1:104" s="208" customFormat="1" ht="30" x14ac:dyDescent="0.25">
      <c r="A259" s="201">
        <v>258</v>
      </c>
      <c r="B259" s="201" t="s">
        <v>2009</v>
      </c>
      <c r="C259" s="201" t="s">
        <v>801</v>
      </c>
      <c r="D259" s="202" t="s">
        <v>2010</v>
      </c>
      <c r="E259" s="203" t="s">
        <v>2011</v>
      </c>
      <c r="F259" s="204">
        <v>43613</v>
      </c>
      <c r="G259" s="201" t="s">
        <v>2012</v>
      </c>
      <c r="H259" s="201" t="s">
        <v>801</v>
      </c>
      <c r="I259" s="201">
        <v>83404</v>
      </c>
      <c r="J259" s="204">
        <v>43613</v>
      </c>
      <c r="K259" s="204">
        <v>45442</v>
      </c>
      <c r="L259" s="201" t="s">
        <v>1966</v>
      </c>
      <c r="M259" s="201" t="s">
        <v>622</v>
      </c>
      <c r="N259" s="201" t="s">
        <v>82</v>
      </c>
      <c r="O259" s="201">
        <v>3650</v>
      </c>
      <c r="P259" s="201"/>
      <c r="Q259" s="201"/>
      <c r="R259" s="205"/>
      <c r="S259" s="201"/>
      <c r="T259" s="201"/>
      <c r="U259" s="201"/>
      <c r="V259" s="201"/>
      <c r="W259" s="201"/>
      <c r="X259" s="206">
        <v>10.09</v>
      </c>
      <c r="Y259" s="206">
        <v>10</v>
      </c>
      <c r="Z259" s="206">
        <v>3650</v>
      </c>
      <c r="AA259" s="201" t="s">
        <v>192</v>
      </c>
      <c r="AB259" s="201">
        <v>35</v>
      </c>
      <c r="AC259" s="201">
        <v>15</v>
      </c>
      <c r="AD259" s="201"/>
      <c r="AE259" s="206">
        <v>2</v>
      </c>
      <c r="AF259" s="201">
        <v>0.04</v>
      </c>
      <c r="AG259" s="201">
        <v>10</v>
      </c>
      <c r="AH259" s="201"/>
      <c r="AI259" s="201"/>
      <c r="AJ259" s="201"/>
      <c r="AK259" s="201" t="s">
        <v>2013</v>
      </c>
      <c r="AL259" s="201" t="s">
        <v>2014</v>
      </c>
      <c r="AM259" s="201" t="s">
        <v>2015</v>
      </c>
      <c r="AN259" s="201" t="s">
        <v>1793</v>
      </c>
      <c r="AO259" s="201"/>
      <c r="AP259" s="201"/>
      <c r="AQ259" s="201"/>
      <c r="AT259" s="201" t="str">
        <f t="shared" ca="1" si="188"/>
        <v>Изтекло</v>
      </c>
      <c r="AU259" s="201" t="str">
        <f t="shared" si="189"/>
        <v/>
      </c>
      <c r="CE259" s="201" t="str">
        <f t="shared" si="190"/>
        <v/>
      </c>
      <c r="CF259" s="204" t="str">
        <f t="shared" si="168"/>
        <v/>
      </c>
      <c r="CG259" s="204" t="e">
        <f>IF(TRIM(MID(SUBSTITUTE($CE259," ",REPT(" ",99)),COLUMN(#REF!)*99-98,99))="","",DATEVALUE(TRIM(MID(SUBSTITUTE($CE259," ",REPT(" ",99)),COLUMN(#REF!)*99-98,99))))</f>
        <v>#REF!</v>
      </c>
      <c r="CH259" s="204" t="str">
        <f t="shared" si="191"/>
        <v/>
      </c>
      <c r="CI259" s="204" t="str">
        <f t="shared" si="192"/>
        <v/>
      </c>
      <c r="CJ259" s="204" t="str">
        <f t="shared" si="193"/>
        <v/>
      </c>
      <c r="CK259" s="204" t="str">
        <f t="shared" si="194"/>
        <v/>
      </c>
      <c r="CL259" s="204" t="str">
        <f t="shared" si="195"/>
        <v/>
      </c>
      <c r="CM259" s="204" t="str">
        <f t="shared" si="196"/>
        <v/>
      </c>
      <c r="CN259" s="204" t="str">
        <f t="shared" si="197"/>
        <v/>
      </c>
      <c r="CO259" s="204" t="str">
        <f t="shared" si="198"/>
        <v/>
      </c>
      <c r="CP259" s="201" t="str">
        <f t="shared" si="199"/>
        <v/>
      </c>
      <c r="CQ259" s="204" t="str">
        <f t="shared" si="169"/>
        <v/>
      </c>
      <c r="CR259" s="204" t="e">
        <f>IF(TRIM(MID(SUBSTITUTE($CP259," ",REPT(" ",99)),COLUMN(#REF!)*99-98,99))="","",DATEVALUE(TRIM(MID(SUBSTITUTE($CP259," ",REPT(" ",99)),COLUMN(#REF!)*99-98,99))))</f>
        <v>#REF!</v>
      </c>
      <c r="CS259" s="204" t="str">
        <f t="shared" si="200"/>
        <v/>
      </c>
      <c r="CT259" s="204" t="str">
        <f t="shared" si="201"/>
        <v/>
      </c>
      <c r="CU259" s="204" t="str">
        <f t="shared" si="202"/>
        <v/>
      </c>
      <c r="CV259" s="204" t="str">
        <f t="shared" si="203"/>
        <v/>
      </c>
      <c r="CW259" s="204" t="str">
        <f t="shared" si="204"/>
        <v/>
      </c>
      <c r="CX259" s="204" t="str">
        <f t="shared" si="205"/>
        <v/>
      </c>
      <c r="CY259" s="204" t="str">
        <f t="shared" si="206"/>
        <v/>
      </c>
      <c r="CZ259" s="204" t="str">
        <f t="shared" si="207"/>
        <v/>
      </c>
    </row>
    <row r="260" spans="1:104" s="6" customFormat="1" ht="45" x14ac:dyDescent="0.25">
      <c r="A260" s="27">
        <v>259</v>
      </c>
      <c r="B260" s="27" t="s">
        <v>2016</v>
      </c>
      <c r="C260" s="27" t="s">
        <v>2017</v>
      </c>
      <c r="D260" s="28" t="s">
        <v>2018</v>
      </c>
      <c r="E260" s="29" t="s">
        <v>2019</v>
      </c>
      <c r="F260" s="30">
        <v>43678</v>
      </c>
      <c r="G260" s="27" t="s">
        <v>2020</v>
      </c>
      <c r="H260" s="27" t="s">
        <v>2017</v>
      </c>
      <c r="I260" s="27">
        <v>51487</v>
      </c>
      <c r="J260" s="30">
        <v>43678</v>
      </c>
      <c r="K260" s="27" t="s">
        <v>818</v>
      </c>
      <c r="L260" s="27" t="s">
        <v>2021</v>
      </c>
      <c r="M260" s="27" t="s">
        <v>1955</v>
      </c>
      <c r="N260" s="27" t="s">
        <v>130</v>
      </c>
      <c r="O260" s="27">
        <v>19800</v>
      </c>
      <c r="P260" s="27"/>
      <c r="Q260" s="27"/>
      <c r="R260" s="1"/>
      <c r="S260" s="27"/>
      <c r="T260" s="27"/>
      <c r="U260" s="27"/>
      <c r="V260" s="27"/>
      <c r="W260" s="27"/>
      <c r="X260" s="75">
        <v>3.76</v>
      </c>
      <c r="Y260" s="75">
        <v>30</v>
      </c>
      <c r="Z260" s="75">
        <v>19800</v>
      </c>
      <c r="AA260" s="27" t="s">
        <v>212</v>
      </c>
      <c r="AB260" s="27">
        <v>35</v>
      </c>
      <c r="AC260" s="27">
        <v>5</v>
      </c>
      <c r="AD260" s="27"/>
      <c r="AE260" s="75"/>
      <c r="AF260" s="27"/>
      <c r="AG260" s="27"/>
      <c r="AH260" s="27">
        <v>2.5</v>
      </c>
      <c r="AI260" s="27"/>
      <c r="AJ260" s="27"/>
      <c r="AK260" s="27"/>
      <c r="AL260" s="27" t="s">
        <v>2022</v>
      </c>
      <c r="AM260" s="27" t="s">
        <v>2023</v>
      </c>
      <c r="AN260" s="27" t="s">
        <v>2024</v>
      </c>
      <c r="AO260" s="27"/>
      <c r="AP260" s="27"/>
      <c r="AQ260" s="27"/>
      <c r="AT260" s="27" t="str">
        <f t="shared" ca="1" si="188"/>
        <v>Действащо</v>
      </c>
      <c r="AU260" s="27" t="str">
        <f t="shared" si="189"/>
        <v/>
      </c>
      <c r="CE260" s="27" t="str">
        <f t="shared" si="190"/>
        <v/>
      </c>
      <c r="CF260" s="30" t="str">
        <f t="shared" si="168"/>
        <v/>
      </c>
      <c r="CG260" s="30" t="e">
        <f>IF(TRIM(MID(SUBSTITUTE($CE260," ",REPT(" ",99)),COLUMN(#REF!)*99-98,99))="","",DATEVALUE(TRIM(MID(SUBSTITUTE($CE260," ",REPT(" ",99)),COLUMN(#REF!)*99-98,99))))</f>
        <v>#REF!</v>
      </c>
      <c r="CH260" s="30" t="str">
        <f t="shared" si="191"/>
        <v/>
      </c>
      <c r="CI260" s="30" t="str">
        <f t="shared" si="192"/>
        <v/>
      </c>
      <c r="CJ260" s="30" t="str">
        <f t="shared" si="193"/>
        <v/>
      </c>
      <c r="CK260" s="30" t="str">
        <f t="shared" si="194"/>
        <v/>
      </c>
      <c r="CL260" s="30" t="str">
        <f t="shared" si="195"/>
        <v/>
      </c>
      <c r="CM260" s="30" t="str">
        <f t="shared" si="196"/>
        <v/>
      </c>
      <c r="CN260" s="30" t="str">
        <f t="shared" si="197"/>
        <v/>
      </c>
      <c r="CO260" s="30" t="str">
        <f t="shared" si="198"/>
        <v/>
      </c>
      <c r="CP260" s="27" t="str">
        <f t="shared" si="199"/>
        <v/>
      </c>
      <c r="CQ260" s="30" t="str">
        <f t="shared" si="169"/>
        <v/>
      </c>
      <c r="CR260" s="30" t="e">
        <f>IF(TRIM(MID(SUBSTITUTE($CP260," ",REPT(" ",99)),COLUMN(#REF!)*99-98,99))="","",DATEVALUE(TRIM(MID(SUBSTITUTE($CP260," ",REPT(" ",99)),COLUMN(#REF!)*99-98,99))))</f>
        <v>#REF!</v>
      </c>
      <c r="CS260" s="30" t="str">
        <f t="shared" si="200"/>
        <v/>
      </c>
      <c r="CT260" s="30" t="str">
        <f t="shared" si="201"/>
        <v/>
      </c>
      <c r="CU260" s="30" t="str">
        <f t="shared" si="202"/>
        <v/>
      </c>
      <c r="CV260" s="30" t="str">
        <f t="shared" si="203"/>
        <v/>
      </c>
      <c r="CW260" s="30" t="str">
        <f t="shared" si="204"/>
        <v/>
      </c>
      <c r="CX260" s="30" t="str">
        <f t="shared" si="205"/>
        <v/>
      </c>
      <c r="CY260" s="30" t="str">
        <f t="shared" si="206"/>
        <v/>
      </c>
      <c r="CZ260" s="30" t="str">
        <f t="shared" si="207"/>
        <v/>
      </c>
    </row>
    <row r="261" spans="1:104" s="6" customFormat="1" ht="45" x14ac:dyDescent="0.25">
      <c r="A261" s="27">
        <v>260</v>
      </c>
      <c r="B261" s="27" t="s">
        <v>1421</v>
      </c>
      <c r="C261" s="27" t="s">
        <v>125</v>
      </c>
      <c r="D261" s="28" t="s">
        <v>1422</v>
      </c>
      <c r="E261" s="29" t="s">
        <v>2025</v>
      </c>
      <c r="F261" s="30">
        <v>43700</v>
      </c>
      <c r="G261" s="27" t="s">
        <v>2026</v>
      </c>
      <c r="H261" s="27" t="s">
        <v>1557</v>
      </c>
      <c r="I261" s="27">
        <v>38354</v>
      </c>
      <c r="J261" s="30">
        <v>43700</v>
      </c>
      <c r="K261" s="27" t="s">
        <v>818</v>
      </c>
      <c r="L261" s="27" t="s">
        <v>128</v>
      </c>
      <c r="M261" s="27" t="s">
        <v>1955</v>
      </c>
      <c r="N261" s="27" t="s">
        <v>130</v>
      </c>
      <c r="O261" s="27">
        <v>14144</v>
      </c>
      <c r="P261" s="27"/>
      <c r="Q261" s="27"/>
      <c r="R261" s="1"/>
      <c r="S261" s="27"/>
      <c r="T261" s="27"/>
      <c r="U261" s="27"/>
      <c r="V261" s="27"/>
      <c r="W261" s="27"/>
      <c r="X261" s="75">
        <v>46.84</v>
      </c>
      <c r="Y261" s="75">
        <v>396</v>
      </c>
      <c r="Z261" s="75">
        <v>144144</v>
      </c>
      <c r="AA261" s="27" t="s">
        <v>192</v>
      </c>
      <c r="AB261" s="27">
        <v>60</v>
      </c>
      <c r="AC261" s="27">
        <v>25</v>
      </c>
      <c r="AD261" s="27">
        <v>125</v>
      </c>
      <c r="AE261" s="75"/>
      <c r="AF261" s="27"/>
      <c r="AG261" s="27"/>
      <c r="AH261" s="27">
        <v>15</v>
      </c>
      <c r="AI261" s="27">
        <v>2</v>
      </c>
      <c r="AJ261" s="27"/>
      <c r="AK261" s="27" t="s">
        <v>2027</v>
      </c>
      <c r="AL261" s="27" t="s">
        <v>2028</v>
      </c>
      <c r="AM261" s="27" t="s">
        <v>2029</v>
      </c>
      <c r="AN261" s="27" t="s">
        <v>1793</v>
      </c>
      <c r="AO261" s="27"/>
      <c r="AP261" s="27"/>
      <c r="AQ261" s="27"/>
      <c r="AT261" s="27" t="str">
        <f t="shared" ca="1" si="188"/>
        <v>Действащо</v>
      </c>
      <c r="AU261" s="27" t="str">
        <f t="shared" si="189"/>
        <v/>
      </c>
      <c r="CE261" s="27" t="str">
        <f t="shared" si="190"/>
        <v/>
      </c>
      <c r="CF261" s="30" t="str">
        <f t="shared" si="168"/>
        <v/>
      </c>
      <c r="CG261" s="30" t="e">
        <f>IF(TRIM(MID(SUBSTITUTE($CE261," ",REPT(" ",99)),COLUMN(#REF!)*99-98,99))="","",DATEVALUE(TRIM(MID(SUBSTITUTE($CE261," ",REPT(" ",99)),COLUMN(#REF!)*99-98,99))))</f>
        <v>#REF!</v>
      </c>
      <c r="CH261" s="30" t="str">
        <f t="shared" si="191"/>
        <v/>
      </c>
      <c r="CI261" s="30" t="str">
        <f t="shared" si="192"/>
        <v/>
      </c>
      <c r="CJ261" s="30" t="str">
        <f t="shared" si="193"/>
        <v/>
      </c>
      <c r="CK261" s="30" t="str">
        <f t="shared" si="194"/>
        <v/>
      </c>
      <c r="CL261" s="30" t="str">
        <f t="shared" si="195"/>
        <v/>
      </c>
      <c r="CM261" s="30" t="str">
        <f t="shared" si="196"/>
        <v/>
      </c>
      <c r="CN261" s="30" t="str">
        <f t="shared" si="197"/>
        <v/>
      </c>
      <c r="CO261" s="30" t="str">
        <f t="shared" si="198"/>
        <v/>
      </c>
      <c r="CP261" s="27" t="str">
        <f t="shared" si="199"/>
        <v/>
      </c>
      <c r="CQ261" s="30" t="str">
        <f t="shared" si="169"/>
        <v/>
      </c>
      <c r="CR261" s="30" t="e">
        <f>IF(TRIM(MID(SUBSTITUTE($CP261," ",REPT(" ",99)),COLUMN(#REF!)*99-98,99))="","",DATEVALUE(TRIM(MID(SUBSTITUTE($CP261," ",REPT(" ",99)),COLUMN(#REF!)*99-98,99))))</f>
        <v>#REF!</v>
      </c>
      <c r="CS261" s="30" t="str">
        <f t="shared" si="200"/>
        <v/>
      </c>
      <c r="CT261" s="30" t="str">
        <f t="shared" si="201"/>
        <v/>
      </c>
      <c r="CU261" s="30" t="str">
        <f t="shared" si="202"/>
        <v/>
      </c>
      <c r="CV261" s="30" t="str">
        <f t="shared" si="203"/>
        <v/>
      </c>
      <c r="CW261" s="30" t="str">
        <f t="shared" si="204"/>
        <v/>
      </c>
      <c r="CX261" s="30" t="str">
        <f t="shared" si="205"/>
        <v/>
      </c>
      <c r="CY261" s="30" t="str">
        <f t="shared" si="206"/>
        <v/>
      </c>
      <c r="CZ261" s="30" t="str">
        <f t="shared" si="207"/>
        <v/>
      </c>
    </row>
    <row r="262" spans="1:104" s="17" customFormat="1" ht="134.25" customHeight="1" x14ac:dyDescent="0.25">
      <c r="A262" s="74">
        <v>261</v>
      </c>
      <c r="B262" s="74" t="s">
        <v>2030</v>
      </c>
      <c r="C262" s="74" t="s">
        <v>1911</v>
      </c>
      <c r="D262" s="115" t="s">
        <v>1908</v>
      </c>
      <c r="E262" s="34" t="s">
        <v>2031</v>
      </c>
      <c r="F262" s="101">
        <v>43703</v>
      </c>
      <c r="G262" s="74" t="s">
        <v>2032</v>
      </c>
      <c r="H262" s="74" t="s">
        <v>1911</v>
      </c>
      <c r="I262" s="74">
        <v>58640</v>
      </c>
      <c r="J262" s="101">
        <v>43703</v>
      </c>
      <c r="K262" s="73">
        <v>46196</v>
      </c>
      <c r="L262" s="74" t="s">
        <v>2033</v>
      </c>
      <c r="M262" s="74" t="s">
        <v>1955</v>
      </c>
      <c r="N262" s="74" t="s">
        <v>82</v>
      </c>
      <c r="O262" s="74">
        <v>16468</v>
      </c>
      <c r="P262" s="74"/>
      <c r="Q262" s="74"/>
      <c r="R262" s="118">
        <v>3</v>
      </c>
      <c r="S262" s="101">
        <v>45674</v>
      </c>
      <c r="T262" s="74">
        <v>77</v>
      </c>
      <c r="U262" s="101">
        <v>46196</v>
      </c>
      <c r="V262" s="74"/>
      <c r="W262" s="74"/>
      <c r="X262" s="122">
        <v>11</v>
      </c>
      <c r="Y262" s="122">
        <v>132</v>
      </c>
      <c r="Z262" s="122">
        <v>16468</v>
      </c>
      <c r="AA262" s="268" t="s">
        <v>310</v>
      </c>
      <c r="AB262" s="74">
        <v>50</v>
      </c>
      <c r="AC262" s="74">
        <v>50</v>
      </c>
      <c r="AD262" s="74">
        <v>250</v>
      </c>
      <c r="AE262" s="122"/>
      <c r="AF262" s="74"/>
      <c r="AG262" s="74"/>
      <c r="AH262" s="74">
        <v>10</v>
      </c>
      <c r="AI262" s="74"/>
      <c r="AJ262" s="74">
        <v>10</v>
      </c>
      <c r="AK262" s="74" t="s">
        <v>1912</v>
      </c>
      <c r="AL262" s="101" t="s">
        <v>1913</v>
      </c>
      <c r="AM262" s="101" t="s">
        <v>1914</v>
      </c>
      <c r="AN262" s="74" t="s">
        <v>1045</v>
      </c>
      <c r="AO262" s="74" t="s">
        <v>89</v>
      </c>
      <c r="AP262" s="74" t="s">
        <v>90</v>
      </c>
      <c r="AQ262" s="74" t="s">
        <v>91</v>
      </c>
      <c r="AT262" s="74" t="str">
        <f t="shared" ca="1" si="188"/>
        <v>Прекратено</v>
      </c>
      <c r="AU262" s="74" t="str">
        <f t="shared" si="189"/>
        <v/>
      </c>
      <c r="CE262" s="74" t="str">
        <f t="shared" si="190"/>
        <v/>
      </c>
      <c r="CF262" s="101" t="str">
        <f t="shared" si="168"/>
        <v/>
      </c>
      <c r="CG262" s="101" t="e">
        <f>IF(TRIM(MID(SUBSTITUTE($CE262," ",REPT(" ",99)),COLUMN(#REF!)*99-98,99))="","",DATEVALUE(TRIM(MID(SUBSTITUTE($CE262," ",REPT(" ",99)),COLUMN(#REF!)*99-98,99))))</f>
        <v>#REF!</v>
      </c>
      <c r="CH262" s="101" t="str">
        <f t="shared" si="191"/>
        <v/>
      </c>
      <c r="CI262" s="101" t="str">
        <f t="shared" si="192"/>
        <v/>
      </c>
      <c r="CJ262" s="101" t="str">
        <f t="shared" si="193"/>
        <v/>
      </c>
      <c r="CK262" s="101" t="str">
        <f t="shared" si="194"/>
        <v/>
      </c>
      <c r="CL262" s="101" t="str">
        <f t="shared" si="195"/>
        <v/>
      </c>
      <c r="CM262" s="101" t="str">
        <f t="shared" si="196"/>
        <v/>
      </c>
      <c r="CN262" s="101" t="str">
        <f t="shared" si="197"/>
        <v/>
      </c>
      <c r="CO262" s="101" t="str">
        <f t="shared" si="198"/>
        <v/>
      </c>
      <c r="CP262" s="74" t="str">
        <f t="shared" si="199"/>
        <v>17.01.2025</v>
      </c>
      <c r="CQ262" s="101">
        <f t="shared" si="169"/>
        <v>45674</v>
      </c>
      <c r="CR262" s="101" t="e">
        <f>IF(TRIM(MID(SUBSTITUTE($CP262," ",REPT(" ",99)),COLUMN(#REF!)*99-98,99))="","",DATEVALUE(TRIM(MID(SUBSTITUTE($CP262," ",REPT(" ",99)),COLUMN(#REF!)*99-98,99))))</f>
        <v>#REF!</v>
      </c>
      <c r="CS262" s="101" t="str">
        <f t="shared" si="200"/>
        <v/>
      </c>
      <c r="CT262" s="101" t="str">
        <f t="shared" si="201"/>
        <v/>
      </c>
      <c r="CU262" s="101" t="str">
        <f t="shared" si="202"/>
        <v/>
      </c>
      <c r="CV262" s="101" t="str">
        <f t="shared" si="203"/>
        <v/>
      </c>
      <c r="CW262" s="101" t="str">
        <f t="shared" si="204"/>
        <v/>
      </c>
      <c r="CX262" s="101" t="str">
        <f t="shared" si="205"/>
        <v/>
      </c>
      <c r="CY262" s="101" t="str">
        <f t="shared" si="206"/>
        <v/>
      </c>
      <c r="CZ262" s="101" t="str">
        <f t="shared" si="207"/>
        <v/>
      </c>
    </row>
    <row r="263" spans="1:104" s="6" customFormat="1" ht="195" x14ac:dyDescent="0.25">
      <c r="A263" s="27">
        <v>262</v>
      </c>
      <c r="B263" s="27" t="s">
        <v>2034</v>
      </c>
      <c r="C263" s="27" t="s">
        <v>2035</v>
      </c>
      <c r="D263" s="28" t="s">
        <v>2036</v>
      </c>
      <c r="E263" s="29" t="s">
        <v>2037</v>
      </c>
      <c r="F263" s="30">
        <v>43734</v>
      </c>
      <c r="G263" s="27" t="s">
        <v>2038</v>
      </c>
      <c r="H263" s="27" t="s">
        <v>2035</v>
      </c>
      <c r="I263" s="27">
        <v>20273</v>
      </c>
      <c r="J263" s="30">
        <v>43734</v>
      </c>
      <c r="K263" s="27" t="s">
        <v>2039</v>
      </c>
      <c r="L263" s="27" t="s">
        <v>2040</v>
      </c>
      <c r="M263" s="27" t="s">
        <v>98</v>
      </c>
      <c r="N263" s="27" t="s">
        <v>106</v>
      </c>
      <c r="O263" s="27">
        <v>134714.20000000001</v>
      </c>
      <c r="P263" s="27"/>
      <c r="Q263" s="27"/>
      <c r="R263" s="1"/>
      <c r="S263" s="27"/>
      <c r="T263" s="27"/>
      <c r="U263" s="27"/>
      <c r="V263" s="27"/>
      <c r="W263" s="27"/>
      <c r="X263" s="75"/>
      <c r="Y263" s="75">
        <v>56.13</v>
      </c>
      <c r="Z263" s="75">
        <v>13471.2</v>
      </c>
      <c r="AA263" s="27" t="s">
        <v>310</v>
      </c>
      <c r="AB263" s="27">
        <v>50</v>
      </c>
      <c r="AC263" s="27"/>
      <c r="AD263" s="27">
        <v>150</v>
      </c>
      <c r="AE263" s="75"/>
      <c r="AF263" s="27"/>
      <c r="AG263" s="27"/>
      <c r="AH263" s="27"/>
      <c r="AI263" s="27"/>
      <c r="AJ263" s="27">
        <v>10</v>
      </c>
      <c r="AK263" s="27" t="s">
        <v>2041</v>
      </c>
      <c r="AL263" s="27" t="s">
        <v>2042</v>
      </c>
      <c r="AM263" s="27" t="s">
        <v>2043</v>
      </c>
      <c r="AN263" s="27" t="s">
        <v>2044</v>
      </c>
      <c r="AO263" s="27" t="s">
        <v>89</v>
      </c>
      <c r="AP263" s="27" t="s">
        <v>90</v>
      </c>
      <c r="AQ263" s="27" t="s">
        <v>91</v>
      </c>
      <c r="AT263" s="27" t="str">
        <f t="shared" ca="1" si="188"/>
        <v>Действащо</v>
      </c>
      <c r="AU263" s="27" t="str">
        <f t="shared" si="189"/>
        <v/>
      </c>
      <c r="CE263" s="27" t="str">
        <f t="shared" si="190"/>
        <v/>
      </c>
      <c r="CF263" s="30" t="str">
        <f t="shared" si="168"/>
        <v/>
      </c>
      <c r="CG263" s="30" t="e">
        <f>IF(TRIM(MID(SUBSTITUTE($CE263," ",REPT(" ",99)),COLUMN(#REF!)*99-98,99))="","",DATEVALUE(TRIM(MID(SUBSTITUTE($CE263," ",REPT(" ",99)),COLUMN(#REF!)*99-98,99))))</f>
        <v>#REF!</v>
      </c>
      <c r="CH263" s="30" t="str">
        <f t="shared" si="191"/>
        <v/>
      </c>
      <c r="CI263" s="30" t="str">
        <f t="shared" si="192"/>
        <v/>
      </c>
      <c r="CJ263" s="30" t="str">
        <f t="shared" si="193"/>
        <v/>
      </c>
      <c r="CK263" s="30" t="str">
        <f t="shared" si="194"/>
        <v/>
      </c>
      <c r="CL263" s="30" t="str">
        <f t="shared" si="195"/>
        <v/>
      </c>
      <c r="CM263" s="30" t="str">
        <f t="shared" si="196"/>
        <v/>
      </c>
      <c r="CN263" s="30" t="str">
        <f t="shared" si="197"/>
        <v/>
      </c>
      <c r="CO263" s="30" t="str">
        <f t="shared" si="198"/>
        <v/>
      </c>
      <c r="CP263" s="27" t="str">
        <f t="shared" si="199"/>
        <v/>
      </c>
      <c r="CQ263" s="30" t="str">
        <f t="shared" si="169"/>
        <v/>
      </c>
      <c r="CR263" s="30" t="e">
        <f>IF(TRIM(MID(SUBSTITUTE($CP263," ",REPT(" ",99)),COLUMN(#REF!)*99-98,99))="","",DATEVALUE(TRIM(MID(SUBSTITUTE($CP263," ",REPT(" ",99)),COLUMN(#REF!)*99-98,99))))</f>
        <v>#REF!</v>
      </c>
      <c r="CS263" s="30" t="str">
        <f t="shared" si="200"/>
        <v/>
      </c>
      <c r="CT263" s="30" t="str">
        <f t="shared" si="201"/>
        <v/>
      </c>
      <c r="CU263" s="30" t="str">
        <f t="shared" si="202"/>
        <v/>
      </c>
      <c r="CV263" s="30" t="str">
        <f t="shared" si="203"/>
        <v/>
      </c>
      <c r="CW263" s="30" t="str">
        <f t="shared" si="204"/>
        <v/>
      </c>
      <c r="CX263" s="30" t="str">
        <f t="shared" si="205"/>
        <v/>
      </c>
      <c r="CY263" s="30" t="str">
        <f t="shared" si="206"/>
        <v/>
      </c>
      <c r="CZ263" s="30" t="str">
        <f t="shared" si="207"/>
        <v/>
      </c>
    </row>
    <row r="264" spans="1:104" s="17" customFormat="1" ht="30" x14ac:dyDescent="0.25">
      <c r="A264" s="74">
        <v>263</v>
      </c>
      <c r="B264" s="74" t="s">
        <v>2045</v>
      </c>
      <c r="C264" s="74" t="s">
        <v>250</v>
      </c>
      <c r="D264" s="115" t="s">
        <v>2046</v>
      </c>
      <c r="E264" s="34" t="s">
        <v>2047</v>
      </c>
      <c r="F264" s="101">
        <v>43747</v>
      </c>
      <c r="G264" s="74" t="s">
        <v>1985</v>
      </c>
      <c r="H264" s="74" t="s">
        <v>114</v>
      </c>
      <c r="I264" s="74">
        <v>151</v>
      </c>
      <c r="J264" s="101">
        <v>43747</v>
      </c>
      <c r="K264" s="101">
        <v>44743</v>
      </c>
      <c r="L264" s="74" t="s">
        <v>1986</v>
      </c>
      <c r="M264" s="74" t="s">
        <v>1987</v>
      </c>
      <c r="N264" s="74" t="s">
        <v>82</v>
      </c>
      <c r="O264" s="74">
        <v>10000</v>
      </c>
      <c r="P264" s="74"/>
      <c r="Q264" s="74"/>
      <c r="R264" s="118"/>
      <c r="S264" s="74"/>
      <c r="T264" s="74">
        <v>133</v>
      </c>
      <c r="U264" s="101">
        <v>44417</v>
      </c>
      <c r="V264" s="74"/>
      <c r="W264" s="74"/>
      <c r="X264" s="122">
        <v>3.4</v>
      </c>
      <c r="Y264" s="122">
        <v>27.4</v>
      </c>
      <c r="Z264" s="122">
        <v>10000</v>
      </c>
      <c r="AA264" s="74" t="s">
        <v>310</v>
      </c>
      <c r="AB264" s="74">
        <v>50</v>
      </c>
      <c r="AC264" s="74">
        <v>50</v>
      </c>
      <c r="AD264" s="74">
        <v>250</v>
      </c>
      <c r="AE264" s="122"/>
      <c r="AF264" s="74"/>
      <c r="AG264" s="74"/>
      <c r="AH264" s="74">
        <v>10</v>
      </c>
      <c r="AI264" s="74">
        <v>5</v>
      </c>
      <c r="AJ264" s="74"/>
      <c r="AK264" s="74" t="s">
        <v>1825</v>
      </c>
      <c r="AL264" s="74" t="s">
        <v>1989</v>
      </c>
      <c r="AM264" s="74" t="s">
        <v>1990</v>
      </c>
      <c r="AN264" s="74" t="s">
        <v>1524</v>
      </c>
      <c r="AO264" s="74"/>
      <c r="AP264" s="74"/>
      <c r="AQ264" s="74"/>
      <c r="AT264" s="74"/>
      <c r="AU264" s="74"/>
      <c r="CE264" s="74"/>
      <c r="CF264" s="101"/>
      <c r="CG264" s="101"/>
      <c r="CH264" s="101"/>
      <c r="CI264" s="101"/>
      <c r="CJ264" s="101"/>
      <c r="CK264" s="101"/>
      <c r="CL264" s="101"/>
      <c r="CM264" s="101"/>
      <c r="CN264" s="101"/>
      <c r="CO264" s="101"/>
      <c r="CP264" s="74"/>
      <c r="CQ264" s="101"/>
      <c r="CR264" s="101"/>
      <c r="CS264" s="101"/>
      <c r="CT264" s="101"/>
      <c r="CU264" s="101"/>
      <c r="CV264" s="101"/>
      <c r="CW264" s="101"/>
      <c r="CX264" s="101"/>
      <c r="CY264" s="101"/>
      <c r="CZ264" s="101"/>
    </row>
    <row r="265" spans="1:104" s="6" customFormat="1" ht="30" x14ac:dyDescent="0.25">
      <c r="A265" s="27">
        <v>264</v>
      </c>
      <c r="B265" s="27" t="s">
        <v>2016</v>
      </c>
      <c r="C265" s="27" t="s">
        <v>2017</v>
      </c>
      <c r="D265" s="28" t="s">
        <v>2018</v>
      </c>
      <c r="E265" s="29" t="s">
        <v>2048</v>
      </c>
      <c r="F265" s="30">
        <v>43749</v>
      </c>
      <c r="G265" s="27" t="s">
        <v>2020</v>
      </c>
      <c r="H265" s="27" t="s">
        <v>2017</v>
      </c>
      <c r="I265" s="27">
        <v>51487</v>
      </c>
      <c r="J265" s="30">
        <v>43749</v>
      </c>
      <c r="K265" s="76">
        <v>46783</v>
      </c>
      <c r="L265" s="27" t="s">
        <v>2021</v>
      </c>
      <c r="M265" s="27" t="s">
        <v>1955</v>
      </c>
      <c r="N265" s="27" t="s">
        <v>130</v>
      </c>
      <c r="O265" s="27">
        <v>19800</v>
      </c>
      <c r="P265" s="27">
        <v>53</v>
      </c>
      <c r="Q265" s="30">
        <v>44287</v>
      </c>
      <c r="R265" s="251">
        <v>14</v>
      </c>
      <c r="S265" s="30">
        <v>45693</v>
      </c>
      <c r="T265" s="27"/>
      <c r="U265" s="27"/>
      <c r="V265" s="27"/>
      <c r="W265" s="27"/>
      <c r="X265" s="75">
        <v>3.76</v>
      </c>
      <c r="Y265" s="75">
        <v>30</v>
      </c>
      <c r="Z265" s="75">
        <v>19800</v>
      </c>
      <c r="AA265" s="27" t="s">
        <v>212</v>
      </c>
      <c r="AB265" s="27">
        <v>35</v>
      </c>
      <c r="AC265" s="27">
        <v>5</v>
      </c>
      <c r="AD265" s="27"/>
      <c r="AE265" s="75"/>
      <c r="AF265" s="27"/>
      <c r="AG265" s="27"/>
      <c r="AH265" s="27">
        <v>2.5</v>
      </c>
      <c r="AI265" s="27"/>
      <c r="AJ265" s="27"/>
      <c r="AK265" s="27"/>
      <c r="AL265" s="27" t="s">
        <v>2022</v>
      </c>
      <c r="AM265" s="27" t="s">
        <v>2023</v>
      </c>
      <c r="AN265" s="27" t="s">
        <v>2049</v>
      </c>
      <c r="AO265" s="27"/>
      <c r="AP265" s="27"/>
      <c r="AQ265" s="27"/>
      <c r="AT265" s="27" t="str">
        <f t="shared" ca="1" si="188"/>
        <v>Действащо</v>
      </c>
      <c r="AU265" s="27" t="str">
        <f t="shared" si="189"/>
        <v/>
      </c>
      <c r="CE265" s="27" t="str">
        <f t="shared" si="190"/>
        <v>01.04.2021</v>
      </c>
      <c r="CF265" s="30">
        <f t="shared" ref="CF265:CF328" si="208">IF(TRIM(MID(SUBSTITUTE($CE265," ",REPT(" ",99)),COLUMN(A265)*99-98,99))="","",DATEVALUE(TRIM(MID(SUBSTITUTE($CE265," ",REPT(" ",99)),COLUMN(A265)*99-98,99))))</f>
        <v>44287</v>
      </c>
      <c r="CG265" s="30" t="e">
        <f>IF(TRIM(MID(SUBSTITUTE($CE265," ",REPT(" ",99)),COLUMN(#REF!)*99-98,99))="","",DATEVALUE(TRIM(MID(SUBSTITUTE($CE265," ",REPT(" ",99)),COLUMN(#REF!)*99-98,99))))</f>
        <v>#REF!</v>
      </c>
      <c r="CH265" s="30" t="str">
        <f t="shared" si="191"/>
        <v/>
      </c>
      <c r="CI265" s="30" t="str">
        <f t="shared" si="192"/>
        <v/>
      </c>
      <c r="CJ265" s="30" t="str">
        <f t="shared" si="193"/>
        <v/>
      </c>
      <c r="CK265" s="30" t="str">
        <f t="shared" si="194"/>
        <v/>
      </c>
      <c r="CL265" s="30" t="str">
        <f t="shared" si="195"/>
        <v/>
      </c>
      <c r="CM265" s="30" t="str">
        <f t="shared" si="196"/>
        <v/>
      </c>
      <c r="CN265" s="30" t="str">
        <f t="shared" si="197"/>
        <v/>
      </c>
      <c r="CO265" s="30" t="str">
        <f t="shared" si="198"/>
        <v/>
      </c>
      <c r="CP265" s="27" t="str">
        <f t="shared" si="199"/>
        <v>05.02.2025</v>
      </c>
      <c r="CQ265" s="30">
        <f t="shared" ref="CQ265:CQ328" si="209">IF(TRIM(MID(SUBSTITUTE($CP265," ",REPT(" ",99)),COLUMN(A265)*99-98,99))="","",DATEVALUE(TRIM(MID(SUBSTITUTE($CP265," ",REPT(" ",99)),COLUMN(A265)*99-98,99))))</f>
        <v>45693</v>
      </c>
      <c r="CR265" s="30" t="e">
        <f>IF(TRIM(MID(SUBSTITUTE($CP265," ",REPT(" ",99)),COLUMN(#REF!)*99-98,99))="","",DATEVALUE(TRIM(MID(SUBSTITUTE($CP265," ",REPT(" ",99)),COLUMN(#REF!)*99-98,99))))</f>
        <v>#REF!</v>
      </c>
      <c r="CS265" s="30" t="str">
        <f t="shared" si="200"/>
        <v/>
      </c>
      <c r="CT265" s="30" t="str">
        <f t="shared" si="201"/>
        <v/>
      </c>
      <c r="CU265" s="30" t="str">
        <f t="shared" si="202"/>
        <v/>
      </c>
      <c r="CV265" s="30" t="str">
        <f t="shared" si="203"/>
        <v/>
      </c>
      <c r="CW265" s="30" t="str">
        <f t="shared" si="204"/>
        <v/>
      </c>
      <c r="CX265" s="30" t="str">
        <f t="shared" si="205"/>
        <v/>
      </c>
      <c r="CY265" s="30" t="str">
        <f t="shared" si="206"/>
        <v/>
      </c>
      <c r="CZ265" s="30" t="str">
        <f t="shared" si="207"/>
        <v/>
      </c>
    </row>
    <row r="266" spans="1:104" s="6" customFormat="1" ht="45" x14ac:dyDescent="0.25">
      <c r="A266" s="27">
        <v>265</v>
      </c>
      <c r="B266" s="27" t="s">
        <v>2050</v>
      </c>
      <c r="C266" s="27" t="s">
        <v>777</v>
      </c>
      <c r="D266" s="28" t="s">
        <v>2051</v>
      </c>
      <c r="E266" s="29" t="s">
        <v>2052</v>
      </c>
      <c r="F266" s="30">
        <v>43861</v>
      </c>
      <c r="G266" s="27" t="s">
        <v>2053</v>
      </c>
      <c r="H266" s="27" t="s">
        <v>2054</v>
      </c>
      <c r="I266" s="27">
        <v>81102</v>
      </c>
      <c r="J266" s="30">
        <v>43861</v>
      </c>
      <c r="K266" s="27" t="s">
        <v>818</v>
      </c>
      <c r="L266" s="27" t="s">
        <v>2055</v>
      </c>
      <c r="M266" s="27" t="s">
        <v>2056</v>
      </c>
      <c r="N266" s="27" t="s">
        <v>82</v>
      </c>
      <c r="O266" s="27">
        <v>2112</v>
      </c>
      <c r="P266" s="27"/>
      <c r="Q266" s="27"/>
      <c r="R266" s="1"/>
      <c r="S266" s="27"/>
      <c r="T266" s="27"/>
      <c r="U266" s="27"/>
      <c r="V266" s="27"/>
      <c r="W266" s="27"/>
      <c r="X266" s="75">
        <v>0.4</v>
      </c>
      <c r="Y266" s="75">
        <v>9.6</v>
      </c>
      <c r="Z266" s="75">
        <v>2112</v>
      </c>
      <c r="AA266" s="27" t="s">
        <v>212</v>
      </c>
      <c r="AB266" s="27">
        <v>50</v>
      </c>
      <c r="AC266" s="27">
        <v>40</v>
      </c>
      <c r="AD266" s="27">
        <v>250</v>
      </c>
      <c r="AE266" s="75"/>
      <c r="AF266" s="27"/>
      <c r="AG266" s="27"/>
      <c r="AH266" s="27">
        <v>15</v>
      </c>
      <c r="AI266" s="27"/>
      <c r="AJ266" s="27"/>
      <c r="AK266" s="27"/>
      <c r="AL266" s="27" t="s">
        <v>2057</v>
      </c>
      <c r="AM266" s="27" t="s">
        <v>2058</v>
      </c>
      <c r="AN266" s="27"/>
      <c r="AO266" s="27"/>
      <c r="AP266" s="27"/>
      <c r="AQ266" s="27"/>
      <c r="AT266" s="27" t="str">
        <f t="shared" ca="1" si="188"/>
        <v>Действащо</v>
      </c>
      <c r="AU266" s="27" t="str">
        <f t="shared" si="189"/>
        <v/>
      </c>
      <c r="CE266" s="27" t="str">
        <f t="shared" si="190"/>
        <v/>
      </c>
      <c r="CF266" s="30" t="str">
        <f t="shared" si="208"/>
        <v/>
      </c>
      <c r="CG266" s="30" t="e">
        <f>IF(TRIM(MID(SUBSTITUTE($CE266," ",REPT(" ",99)),COLUMN(#REF!)*99-98,99))="","",DATEVALUE(TRIM(MID(SUBSTITUTE($CE266," ",REPT(" ",99)),COLUMN(#REF!)*99-98,99))))</f>
        <v>#REF!</v>
      </c>
      <c r="CH266" s="30" t="str">
        <f t="shared" si="191"/>
        <v/>
      </c>
      <c r="CI266" s="30" t="str">
        <f t="shared" si="192"/>
        <v/>
      </c>
      <c r="CJ266" s="30" t="str">
        <f t="shared" si="193"/>
        <v/>
      </c>
      <c r="CK266" s="30" t="str">
        <f t="shared" si="194"/>
        <v/>
      </c>
      <c r="CL266" s="30" t="str">
        <f t="shared" si="195"/>
        <v/>
      </c>
      <c r="CM266" s="30" t="str">
        <f t="shared" si="196"/>
        <v/>
      </c>
      <c r="CN266" s="30" t="str">
        <f t="shared" si="197"/>
        <v/>
      </c>
      <c r="CO266" s="30" t="str">
        <f t="shared" si="198"/>
        <v/>
      </c>
      <c r="CP266" s="27" t="str">
        <f t="shared" si="199"/>
        <v/>
      </c>
      <c r="CQ266" s="30" t="str">
        <f t="shared" si="209"/>
        <v/>
      </c>
      <c r="CR266" s="30" t="e">
        <f>IF(TRIM(MID(SUBSTITUTE($CP266," ",REPT(" ",99)),COLUMN(#REF!)*99-98,99))="","",DATEVALUE(TRIM(MID(SUBSTITUTE($CP266," ",REPT(" ",99)),COLUMN(#REF!)*99-98,99))))</f>
        <v>#REF!</v>
      </c>
      <c r="CS266" s="30" t="str">
        <f t="shared" si="200"/>
        <v/>
      </c>
      <c r="CT266" s="30" t="str">
        <f t="shared" si="201"/>
        <v/>
      </c>
      <c r="CU266" s="30" t="str">
        <f t="shared" si="202"/>
        <v/>
      </c>
      <c r="CV266" s="30" t="str">
        <f t="shared" si="203"/>
        <v/>
      </c>
      <c r="CW266" s="30" t="str">
        <f t="shared" si="204"/>
        <v/>
      </c>
      <c r="CX266" s="30" t="str">
        <f t="shared" si="205"/>
        <v/>
      </c>
      <c r="CY266" s="30" t="str">
        <f t="shared" si="206"/>
        <v/>
      </c>
      <c r="CZ266" s="30" t="str">
        <f t="shared" si="207"/>
        <v/>
      </c>
    </row>
    <row r="267" spans="1:104" s="17" customFormat="1" ht="195" x14ac:dyDescent="0.25">
      <c r="A267" s="74">
        <v>266</v>
      </c>
      <c r="B267" s="74" t="s">
        <v>2059</v>
      </c>
      <c r="C267" s="74" t="s">
        <v>76</v>
      </c>
      <c r="D267" s="115" t="s">
        <v>2060</v>
      </c>
      <c r="E267" s="34" t="s">
        <v>2061</v>
      </c>
      <c r="F267" s="101">
        <v>39216</v>
      </c>
      <c r="G267" s="74" t="s">
        <v>2062</v>
      </c>
      <c r="H267" s="74" t="s">
        <v>76</v>
      </c>
      <c r="I267" s="74">
        <v>7079</v>
      </c>
      <c r="J267" s="74"/>
      <c r="K267" s="101">
        <v>44691</v>
      </c>
      <c r="L267" s="74" t="s">
        <v>2063</v>
      </c>
      <c r="M267" s="74" t="s">
        <v>2064</v>
      </c>
      <c r="N267" s="74" t="s">
        <v>106</v>
      </c>
      <c r="O267" s="151">
        <v>423264</v>
      </c>
      <c r="P267" s="74"/>
      <c r="Q267" s="74"/>
      <c r="R267" s="118">
        <v>123</v>
      </c>
      <c r="S267" s="101">
        <v>41039</v>
      </c>
      <c r="T267" s="74">
        <v>417</v>
      </c>
      <c r="U267" s="101">
        <v>44853</v>
      </c>
      <c r="V267" s="74"/>
      <c r="W267" s="74"/>
      <c r="X267" s="122"/>
      <c r="Y267" s="122">
        <v>1176</v>
      </c>
      <c r="Z267" s="122">
        <v>423264</v>
      </c>
      <c r="AA267" s="74" t="s">
        <v>310</v>
      </c>
      <c r="AB267" s="74">
        <v>50</v>
      </c>
      <c r="AC267" s="74"/>
      <c r="AD267" s="74">
        <v>150</v>
      </c>
      <c r="AE267" s="122"/>
      <c r="AF267" s="74"/>
      <c r="AG267" s="74"/>
      <c r="AH267" s="74"/>
      <c r="AI267" s="74"/>
      <c r="AJ267" s="74"/>
      <c r="AK267" s="74" t="s">
        <v>2065</v>
      </c>
      <c r="AL267" s="74" t="s">
        <v>2066</v>
      </c>
      <c r="AM267" s="74" t="s">
        <v>2067</v>
      </c>
      <c r="AN267" s="74" t="s">
        <v>1524</v>
      </c>
      <c r="AO267" s="74" t="s">
        <v>89</v>
      </c>
      <c r="AP267" s="74" t="s">
        <v>90</v>
      </c>
      <c r="AQ267" s="74" t="s">
        <v>91</v>
      </c>
      <c r="AT267" s="74" t="str">
        <f t="shared" ca="1" si="188"/>
        <v>Прекратено</v>
      </c>
      <c r="AU267" s="74" t="str">
        <f t="shared" si="189"/>
        <v>Действащо</v>
      </c>
      <c r="CE267" s="74" t="str">
        <f t="shared" si="190"/>
        <v/>
      </c>
      <c r="CF267" s="101" t="str">
        <f t="shared" si="208"/>
        <v/>
      </c>
      <c r="CG267" s="101" t="e">
        <f>IF(TRIM(MID(SUBSTITUTE($CE267," ",REPT(" ",99)),COLUMN(#REF!)*99-98,99))="","",DATEVALUE(TRIM(MID(SUBSTITUTE($CE267," ",REPT(" ",99)),COLUMN(#REF!)*99-98,99))))</f>
        <v>#REF!</v>
      </c>
      <c r="CH267" s="101" t="str">
        <f t="shared" si="191"/>
        <v/>
      </c>
      <c r="CI267" s="101" t="str">
        <f t="shared" si="192"/>
        <v/>
      </c>
      <c r="CJ267" s="101" t="str">
        <f t="shared" si="193"/>
        <v/>
      </c>
      <c r="CK267" s="101" t="str">
        <f t="shared" si="194"/>
        <v/>
      </c>
      <c r="CL267" s="101" t="str">
        <f t="shared" si="195"/>
        <v/>
      </c>
      <c r="CM267" s="101" t="str">
        <f t="shared" si="196"/>
        <v/>
      </c>
      <c r="CN267" s="101" t="str">
        <f t="shared" si="197"/>
        <v/>
      </c>
      <c r="CO267" s="101" t="str">
        <f t="shared" si="198"/>
        <v/>
      </c>
      <c r="CP267" s="74" t="str">
        <f t="shared" si="199"/>
        <v>10.05.2012</v>
      </c>
      <c r="CQ267" s="101">
        <f t="shared" si="209"/>
        <v>41039</v>
      </c>
      <c r="CR267" s="101" t="e">
        <f>IF(TRIM(MID(SUBSTITUTE($CP267," ",REPT(" ",99)),COLUMN(#REF!)*99-98,99))="","",DATEVALUE(TRIM(MID(SUBSTITUTE($CP267," ",REPT(" ",99)),COLUMN(#REF!)*99-98,99))))</f>
        <v>#REF!</v>
      </c>
      <c r="CS267" s="101" t="str">
        <f t="shared" si="200"/>
        <v/>
      </c>
      <c r="CT267" s="101" t="str">
        <f t="shared" si="201"/>
        <v/>
      </c>
      <c r="CU267" s="101" t="str">
        <f t="shared" si="202"/>
        <v/>
      </c>
      <c r="CV267" s="101" t="str">
        <f t="shared" si="203"/>
        <v/>
      </c>
      <c r="CW267" s="101" t="str">
        <f t="shared" si="204"/>
        <v/>
      </c>
      <c r="CX267" s="101" t="str">
        <f t="shared" si="205"/>
        <v/>
      </c>
      <c r="CY267" s="101" t="str">
        <f t="shared" si="206"/>
        <v/>
      </c>
      <c r="CZ267" s="101" t="str">
        <f t="shared" si="207"/>
        <v/>
      </c>
    </row>
    <row r="268" spans="1:104" s="6" customFormat="1" ht="195" x14ac:dyDescent="0.25">
      <c r="A268" s="27">
        <v>267</v>
      </c>
      <c r="B268" s="27" t="s">
        <v>2068</v>
      </c>
      <c r="C268" s="27" t="s">
        <v>161</v>
      </c>
      <c r="D268" s="28" t="s">
        <v>2000</v>
      </c>
      <c r="E268" s="29" t="s">
        <v>2069</v>
      </c>
      <c r="F268" s="30">
        <v>43969</v>
      </c>
      <c r="G268" s="27" t="s">
        <v>2002</v>
      </c>
      <c r="H268" s="27" t="s">
        <v>161</v>
      </c>
      <c r="I268" s="27">
        <v>35033</v>
      </c>
      <c r="J268" s="30">
        <v>43969</v>
      </c>
      <c r="K268" s="76">
        <v>48029</v>
      </c>
      <c r="L268" s="27" t="s">
        <v>309</v>
      </c>
      <c r="M268" s="27" t="s">
        <v>2003</v>
      </c>
      <c r="N268" s="27" t="s">
        <v>82</v>
      </c>
      <c r="O268" s="27" t="s">
        <v>2070</v>
      </c>
      <c r="P268" s="27"/>
      <c r="Q268" s="27"/>
      <c r="R268" s="295">
        <v>83</v>
      </c>
      <c r="S268" s="30">
        <v>46210</v>
      </c>
      <c r="T268" s="27"/>
      <c r="U268" s="27"/>
      <c r="V268" s="27"/>
      <c r="W268" s="27"/>
      <c r="X268" s="27"/>
      <c r="Y268" s="75" t="s">
        <v>2071</v>
      </c>
      <c r="Z268" s="75" t="s">
        <v>2070</v>
      </c>
      <c r="AA268" s="143" t="s">
        <v>2072</v>
      </c>
      <c r="AB268" s="27">
        <v>25</v>
      </c>
      <c r="AC268" s="27"/>
      <c r="AD268" s="27">
        <v>70</v>
      </c>
      <c r="AE268" s="75"/>
      <c r="AF268" s="27"/>
      <c r="AG268" s="27">
        <v>10</v>
      </c>
      <c r="AH268" s="27"/>
      <c r="AI268" s="27"/>
      <c r="AJ268" s="27">
        <v>10</v>
      </c>
      <c r="AK268" s="27" t="s">
        <v>2073</v>
      </c>
      <c r="AL268" s="27" t="s">
        <v>2074</v>
      </c>
      <c r="AM268" s="27" t="s">
        <v>2075</v>
      </c>
      <c r="AN268" s="27" t="s">
        <v>1524</v>
      </c>
      <c r="AO268" s="27" t="s">
        <v>89</v>
      </c>
      <c r="AP268" s="27" t="s">
        <v>90</v>
      </c>
      <c r="AQ268" s="27" t="s">
        <v>91</v>
      </c>
      <c r="AT268" s="27" t="str">
        <f t="shared" ca="1" si="188"/>
        <v>Действащо</v>
      </c>
      <c r="AU268" s="27" t="str">
        <f t="shared" si="189"/>
        <v/>
      </c>
      <c r="CE268" s="27" t="str">
        <f t="shared" si="190"/>
        <v/>
      </c>
      <c r="CF268" s="30" t="str">
        <f t="shared" si="208"/>
        <v/>
      </c>
      <c r="CG268" s="30" t="e">
        <f>IF(TRIM(MID(SUBSTITUTE($CE268," ",REPT(" ",99)),COLUMN(#REF!)*99-98,99))="","",DATEVALUE(TRIM(MID(SUBSTITUTE($CE268," ",REPT(" ",99)),COLUMN(#REF!)*99-98,99))))</f>
        <v>#REF!</v>
      </c>
      <c r="CH268" s="30" t="str">
        <f t="shared" si="191"/>
        <v/>
      </c>
      <c r="CI268" s="30" t="str">
        <f t="shared" si="192"/>
        <v/>
      </c>
      <c r="CJ268" s="30" t="str">
        <f t="shared" si="193"/>
        <v/>
      </c>
      <c r="CK268" s="30" t="str">
        <f t="shared" si="194"/>
        <v/>
      </c>
      <c r="CL268" s="30" t="str">
        <f t="shared" si="195"/>
        <v/>
      </c>
      <c r="CM268" s="30" t="str">
        <f t="shared" si="196"/>
        <v/>
      </c>
      <c r="CN268" s="30" t="str">
        <f t="shared" si="197"/>
        <v/>
      </c>
      <c r="CO268" s="30" t="str">
        <f t="shared" si="198"/>
        <v/>
      </c>
      <c r="CP268" s="27" t="str">
        <f t="shared" si="199"/>
        <v>07.07.2026</v>
      </c>
      <c r="CQ268" s="30">
        <f t="shared" si="209"/>
        <v>46210</v>
      </c>
      <c r="CR268" s="30" t="e">
        <f>IF(TRIM(MID(SUBSTITUTE($CP268," ",REPT(" ",99)),COLUMN(#REF!)*99-98,99))="","",DATEVALUE(TRIM(MID(SUBSTITUTE($CP268," ",REPT(" ",99)),COLUMN(#REF!)*99-98,99))))</f>
        <v>#REF!</v>
      </c>
      <c r="CS268" s="30" t="str">
        <f t="shared" si="200"/>
        <v/>
      </c>
      <c r="CT268" s="30" t="str">
        <f t="shared" si="201"/>
        <v/>
      </c>
      <c r="CU268" s="30" t="str">
        <f t="shared" si="202"/>
        <v/>
      </c>
      <c r="CV268" s="30" t="str">
        <f t="shared" si="203"/>
        <v/>
      </c>
      <c r="CW268" s="30" t="str">
        <f t="shared" si="204"/>
        <v/>
      </c>
      <c r="CX268" s="30" t="str">
        <f t="shared" si="205"/>
        <v/>
      </c>
      <c r="CY268" s="30" t="str">
        <f t="shared" si="206"/>
        <v/>
      </c>
      <c r="CZ268" s="30" t="str">
        <f t="shared" si="207"/>
        <v/>
      </c>
    </row>
    <row r="269" spans="1:104" s="208" customFormat="1" ht="30" x14ac:dyDescent="0.25">
      <c r="A269" s="201">
        <v>268</v>
      </c>
      <c r="B269" s="201" t="s">
        <v>2076</v>
      </c>
      <c r="C269" s="201" t="s">
        <v>665</v>
      </c>
      <c r="D269" s="202" t="s">
        <v>2077</v>
      </c>
      <c r="E269" s="203" t="s">
        <v>2078</v>
      </c>
      <c r="F269" s="204">
        <v>43990</v>
      </c>
      <c r="G269" s="201" t="s">
        <v>2079</v>
      </c>
      <c r="H269" s="201" t="s">
        <v>668</v>
      </c>
      <c r="I269" s="201">
        <v>63478</v>
      </c>
      <c r="J269" s="204">
        <v>43990</v>
      </c>
      <c r="K269" s="204">
        <v>46295</v>
      </c>
      <c r="L269" s="201" t="s">
        <v>2080</v>
      </c>
      <c r="M269" s="201" t="s">
        <v>670</v>
      </c>
      <c r="N269" s="201" t="s">
        <v>82</v>
      </c>
      <c r="O269" s="201" t="s">
        <v>2081</v>
      </c>
      <c r="P269" s="201">
        <v>97</v>
      </c>
      <c r="Q269" s="204">
        <v>44084</v>
      </c>
      <c r="R269" s="205">
        <v>97</v>
      </c>
      <c r="S269" s="204">
        <v>44084</v>
      </c>
      <c r="T269" s="201"/>
      <c r="U269" s="201"/>
      <c r="V269" s="201"/>
      <c r="W269" s="201"/>
      <c r="X269" s="206"/>
      <c r="Y269" s="206">
        <v>16</v>
      </c>
      <c r="Z269" s="206" t="s">
        <v>2082</v>
      </c>
      <c r="AA269" s="227" t="s">
        <v>310</v>
      </c>
      <c r="AB269" s="201">
        <v>50</v>
      </c>
      <c r="AC269" s="201">
        <v>40</v>
      </c>
      <c r="AD269" s="201">
        <v>125</v>
      </c>
      <c r="AE269" s="206"/>
      <c r="AF269" s="201"/>
      <c r="AG269" s="201"/>
      <c r="AH269" s="201"/>
      <c r="AI269" s="201"/>
      <c r="AJ269" s="201"/>
      <c r="AK269" s="201"/>
      <c r="AL269" s="201" t="s">
        <v>2083</v>
      </c>
      <c r="AM269" s="201" t="s">
        <v>2084</v>
      </c>
      <c r="AN269" s="201" t="s">
        <v>1561</v>
      </c>
      <c r="AO269" s="201"/>
      <c r="AP269" s="201"/>
      <c r="AQ269" s="201"/>
      <c r="AT269" s="201" t="str">
        <f t="shared" ca="1" si="188"/>
        <v>Изтекло</v>
      </c>
      <c r="AU269" s="201" t="str">
        <f t="shared" si="189"/>
        <v/>
      </c>
      <c r="CE269" s="201" t="str">
        <f t="shared" si="190"/>
        <v>10.09.2020</v>
      </c>
      <c r="CF269" s="204">
        <f t="shared" si="208"/>
        <v>44084</v>
      </c>
      <c r="CG269" s="204" t="e">
        <f>IF(TRIM(MID(SUBSTITUTE($CE269," ",REPT(" ",99)),COLUMN(#REF!)*99-98,99))="","",DATEVALUE(TRIM(MID(SUBSTITUTE($CE269," ",REPT(" ",99)),COLUMN(#REF!)*99-98,99))))</f>
        <v>#REF!</v>
      </c>
      <c r="CH269" s="204" t="str">
        <f t="shared" si="191"/>
        <v/>
      </c>
      <c r="CI269" s="204" t="str">
        <f t="shared" si="192"/>
        <v/>
      </c>
      <c r="CJ269" s="204" t="str">
        <f t="shared" si="193"/>
        <v/>
      </c>
      <c r="CK269" s="204" t="str">
        <f t="shared" si="194"/>
        <v/>
      </c>
      <c r="CL269" s="204" t="str">
        <f t="shared" si="195"/>
        <v/>
      </c>
      <c r="CM269" s="204" t="str">
        <f t="shared" si="196"/>
        <v/>
      </c>
      <c r="CN269" s="204" t="str">
        <f t="shared" si="197"/>
        <v/>
      </c>
      <c r="CO269" s="204" t="str">
        <f t="shared" si="198"/>
        <v/>
      </c>
      <c r="CP269" s="201" t="str">
        <f t="shared" si="199"/>
        <v>10.09.2020</v>
      </c>
      <c r="CQ269" s="204">
        <f t="shared" si="209"/>
        <v>44084</v>
      </c>
      <c r="CR269" s="204" t="e">
        <f>IF(TRIM(MID(SUBSTITUTE($CP269," ",REPT(" ",99)),COLUMN(#REF!)*99-98,99))="","",DATEVALUE(TRIM(MID(SUBSTITUTE($CP269," ",REPT(" ",99)),COLUMN(#REF!)*99-98,99))))</f>
        <v>#REF!</v>
      </c>
      <c r="CS269" s="204" t="str">
        <f t="shared" si="200"/>
        <v/>
      </c>
      <c r="CT269" s="204" t="str">
        <f t="shared" si="201"/>
        <v/>
      </c>
      <c r="CU269" s="204" t="str">
        <f t="shared" si="202"/>
        <v/>
      </c>
      <c r="CV269" s="204" t="str">
        <f t="shared" si="203"/>
        <v/>
      </c>
      <c r="CW269" s="204" t="str">
        <f t="shared" si="204"/>
        <v/>
      </c>
      <c r="CX269" s="204" t="str">
        <f t="shared" si="205"/>
        <v/>
      </c>
      <c r="CY269" s="204" t="str">
        <f t="shared" si="206"/>
        <v/>
      </c>
      <c r="CZ269" s="204" t="str">
        <f t="shared" si="207"/>
        <v/>
      </c>
    </row>
    <row r="270" spans="1:104" s="6" customFormat="1" ht="45" x14ac:dyDescent="0.25">
      <c r="A270" s="27">
        <v>269</v>
      </c>
      <c r="B270" s="27" t="s">
        <v>2085</v>
      </c>
      <c r="C270" s="27" t="s">
        <v>76</v>
      </c>
      <c r="D270" s="28" t="s">
        <v>592</v>
      </c>
      <c r="E270" s="29" t="s">
        <v>2086</v>
      </c>
      <c r="F270" s="30">
        <v>44046</v>
      </c>
      <c r="G270" s="27" t="s">
        <v>2087</v>
      </c>
      <c r="H270" s="27" t="s">
        <v>2088</v>
      </c>
      <c r="I270" s="28" t="s">
        <v>2089</v>
      </c>
      <c r="J270" s="30">
        <v>44046</v>
      </c>
      <c r="K270" s="30">
        <v>48121</v>
      </c>
      <c r="L270" s="27" t="s">
        <v>419</v>
      </c>
      <c r="M270" s="27" t="s">
        <v>2090</v>
      </c>
      <c r="N270" s="27"/>
      <c r="O270" s="27">
        <v>97455</v>
      </c>
      <c r="P270" s="27">
        <v>112</v>
      </c>
      <c r="Q270" s="30">
        <v>45110</v>
      </c>
      <c r="R270" s="295">
        <v>110</v>
      </c>
      <c r="S270" s="30">
        <v>46279</v>
      </c>
      <c r="T270" s="27"/>
      <c r="U270" s="27"/>
      <c r="V270" s="27"/>
      <c r="W270" s="27"/>
      <c r="X270" s="75">
        <v>39</v>
      </c>
      <c r="Y270" s="75">
        <v>267</v>
      </c>
      <c r="Z270" s="75">
        <v>97455</v>
      </c>
      <c r="AA270" s="27" t="s">
        <v>310</v>
      </c>
      <c r="AB270" s="27">
        <v>35</v>
      </c>
      <c r="AC270" s="27">
        <v>15</v>
      </c>
      <c r="AD270" s="27">
        <v>70</v>
      </c>
      <c r="AE270" s="75"/>
      <c r="AF270" s="27"/>
      <c r="AG270" s="27"/>
      <c r="AH270" s="27">
        <v>17</v>
      </c>
      <c r="AI270" s="27"/>
      <c r="AJ270" s="27">
        <v>0.3</v>
      </c>
      <c r="AK270" s="27"/>
      <c r="AL270" s="27" t="s">
        <v>2091</v>
      </c>
      <c r="AM270" s="27" t="s">
        <v>2092</v>
      </c>
      <c r="AN270" s="27" t="s">
        <v>1561</v>
      </c>
      <c r="AO270" s="27"/>
      <c r="AP270" s="27"/>
      <c r="AQ270" s="27" t="s">
        <v>91</v>
      </c>
      <c r="AT270" s="27" t="str">
        <f t="shared" ca="1" si="188"/>
        <v>Действащо</v>
      </c>
      <c r="AU270" s="27" t="str">
        <f t="shared" si="189"/>
        <v/>
      </c>
      <c r="CE270" s="27" t="str">
        <f t="shared" si="190"/>
        <v>03.07.2023</v>
      </c>
      <c r="CF270" s="30">
        <f t="shared" si="208"/>
        <v>45110</v>
      </c>
      <c r="CG270" s="30" t="e">
        <f>IF(TRIM(MID(SUBSTITUTE($CE270," ",REPT(" ",99)),COLUMN(#REF!)*99-98,99))="","",DATEVALUE(TRIM(MID(SUBSTITUTE($CE270," ",REPT(" ",99)),COLUMN(#REF!)*99-98,99))))</f>
        <v>#REF!</v>
      </c>
      <c r="CH270" s="30" t="str">
        <f t="shared" si="191"/>
        <v/>
      </c>
      <c r="CI270" s="30" t="str">
        <f t="shared" si="192"/>
        <v/>
      </c>
      <c r="CJ270" s="30" t="str">
        <f t="shared" si="193"/>
        <v/>
      </c>
      <c r="CK270" s="30" t="str">
        <f t="shared" si="194"/>
        <v/>
      </c>
      <c r="CL270" s="30" t="str">
        <f t="shared" si="195"/>
        <v/>
      </c>
      <c r="CM270" s="30" t="str">
        <f t="shared" si="196"/>
        <v/>
      </c>
      <c r="CN270" s="30" t="str">
        <f t="shared" si="197"/>
        <v/>
      </c>
      <c r="CO270" s="30" t="str">
        <f t="shared" si="198"/>
        <v/>
      </c>
      <c r="CP270" s="27" t="str">
        <f t="shared" si="199"/>
        <v>14.09.2026</v>
      </c>
      <c r="CQ270" s="30">
        <f t="shared" si="209"/>
        <v>46279</v>
      </c>
      <c r="CR270" s="30" t="e">
        <f>IF(TRIM(MID(SUBSTITUTE($CP270," ",REPT(" ",99)),COLUMN(#REF!)*99-98,99))="","",DATEVALUE(TRIM(MID(SUBSTITUTE($CP270," ",REPT(" ",99)),COLUMN(#REF!)*99-98,99))))</f>
        <v>#REF!</v>
      </c>
      <c r="CS270" s="30" t="str">
        <f t="shared" si="200"/>
        <v/>
      </c>
      <c r="CT270" s="30" t="str">
        <f t="shared" si="201"/>
        <v/>
      </c>
      <c r="CU270" s="30" t="str">
        <f t="shared" si="202"/>
        <v/>
      </c>
      <c r="CV270" s="30" t="str">
        <f t="shared" si="203"/>
        <v/>
      </c>
      <c r="CW270" s="30" t="str">
        <f t="shared" si="204"/>
        <v/>
      </c>
      <c r="CX270" s="30" t="str">
        <f t="shared" si="205"/>
        <v/>
      </c>
      <c r="CY270" s="30" t="str">
        <f t="shared" si="206"/>
        <v/>
      </c>
      <c r="CZ270" s="30" t="str">
        <f t="shared" si="207"/>
        <v/>
      </c>
    </row>
    <row r="271" spans="1:104" s="6" customFormat="1" ht="30" x14ac:dyDescent="0.25">
      <c r="A271" s="27">
        <v>270</v>
      </c>
      <c r="B271" s="27" t="s">
        <v>2093</v>
      </c>
      <c r="C271" s="27" t="s">
        <v>76</v>
      </c>
      <c r="D271" s="28" t="s">
        <v>2036</v>
      </c>
      <c r="E271" s="29" t="s">
        <v>2094</v>
      </c>
      <c r="F271" s="30">
        <v>44060</v>
      </c>
      <c r="G271" s="27" t="s">
        <v>2038</v>
      </c>
      <c r="H271" s="27" t="s">
        <v>2035</v>
      </c>
      <c r="I271" s="27">
        <v>20273</v>
      </c>
      <c r="J271" s="30">
        <v>44060</v>
      </c>
      <c r="K271" s="76">
        <v>48248</v>
      </c>
      <c r="L271" s="27" t="s">
        <v>2040</v>
      </c>
      <c r="M271" s="27" t="s">
        <v>98</v>
      </c>
      <c r="N271" s="27" t="s">
        <v>106</v>
      </c>
      <c r="O271" s="27" t="s">
        <v>2095</v>
      </c>
      <c r="P271" s="27">
        <v>33</v>
      </c>
      <c r="Q271" s="30">
        <v>45379</v>
      </c>
      <c r="R271" s="1">
        <v>33</v>
      </c>
      <c r="S271" s="30">
        <v>45379</v>
      </c>
      <c r="T271" s="27"/>
      <c r="U271" s="27"/>
      <c r="V271" s="27"/>
      <c r="W271" s="27"/>
      <c r="X271" s="75" t="s">
        <v>2096</v>
      </c>
      <c r="Y271" s="75" t="s">
        <v>2097</v>
      </c>
      <c r="Z271" s="75" t="s">
        <v>2095</v>
      </c>
      <c r="AA271" s="27" t="s">
        <v>2098</v>
      </c>
      <c r="AB271" s="27" t="s">
        <v>2099</v>
      </c>
      <c r="AC271" s="27">
        <v>25</v>
      </c>
      <c r="AD271" s="27" t="s">
        <v>2100</v>
      </c>
      <c r="AE271" s="75"/>
      <c r="AF271" s="27"/>
      <c r="AG271" s="27"/>
      <c r="AH271" s="27">
        <v>15</v>
      </c>
      <c r="AI271" s="27">
        <v>2</v>
      </c>
      <c r="AJ271" s="27">
        <v>10</v>
      </c>
      <c r="AK271" s="27" t="s">
        <v>2041</v>
      </c>
      <c r="AL271" s="27" t="s">
        <v>2101</v>
      </c>
      <c r="AM271" s="27" t="s">
        <v>2102</v>
      </c>
      <c r="AN271" s="27" t="s">
        <v>1524</v>
      </c>
      <c r="AO271" s="27"/>
      <c r="AP271" s="27"/>
      <c r="AQ271" s="27" t="s">
        <v>91</v>
      </c>
      <c r="AT271" s="27" t="str">
        <f t="shared" ca="1" si="188"/>
        <v>Действащо</v>
      </c>
      <c r="AU271" s="27" t="str">
        <f t="shared" si="189"/>
        <v/>
      </c>
      <c r="CE271" s="27" t="str">
        <f t="shared" si="190"/>
        <v>28.03.2024</v>
      </c>
      <c r="CF271" s="30">
        <f t="shared" si="208"/>
        <v>45379</v>
      </c>
      <c r="CG271" s="30" t="e">
        <f>IF(TRIM(MID(SUBSTITUTE($CE271," ",REPT(" ",99)),COLUMN(#REF!)*99-98,99))="","",DATEVALUE(TRIM(MID(SUBSTITUTE($CE271," ",REPT(" ",99)),COLUMN(#REF!)*99-98,99))))</f>
        <v>#REF!</v>
      </c>
      <c r="CH271" s="30" t="str">
        <f t="shared" si="191"/>
        <v/>
      </c>
      <c r="CI271" s="30" t="str">
        <f t="shared" si="192"/>
        <v/>
      </c>
      <c r="CJ271" s="30" t="str">
        <f t="shared" si="193"/>
        <v/>
      </c>
      <c r="CK271" s="30" t="str">
        <f t="shared" si="194"/>
        <v/>
      </c>
      <c r="CL271" s="30" t="str">
        <f t="shared" si="195"/>
        <v/>
      </c>
      <c r="CM271" s="30" t="str">
        <f t="shared" si="196"/>
        <v/>
      </c>
      <c r="CN271" s="30" t="str">
        <f t="shared" si="197"/>
        <v/>
      </c>
      <c r="CO271" s="30" t="str">
        <f t="shared" si="198"/>
        <v/>
      </c>
      <c r="CP271" s="27" t="str">
        <f t="shared" si="199"/>
        <v>28.03.2024</v>
      </c>
      <c r="CQ271" s="30">
        <f t="shared" si="209"/>
        <v>45379</v>
      </c>
      <c r="CR271" s="30" t="e">
        <f>IF(TRIM(MID(SUBSTITUTE($CP271," ",REPT(" ",99)),COLUMN(#REF!)*99-98,99))="","",DATEVALUE(TRIM(MID(SUBSTITUTE($CP271," ",REPT(" ",99)),COLUMN(#REF!)*99-98,99))))</f>
        <v>#REF!</v>
      </c>
      <c r="CS271" s="30" t="str">
        <f t="shared" si="200"/>
        <v/>
      </c>
      <c r="CT271" s="30" t="str">
        <f t="shared" si="201"/>
        <v/>
      </c>
      <c r="CU271" s="30" t="str">
        <f t="shared" si="202"/>
        <v/>
      </c>
      <c r="CV271" s="30" t="str">
        <f t="shared" si="203"/>
        <v/>
      </c>
      <c r="CW271" s="30" t="str">
        <f t="shared" si="204"/>
        <v/>
      </c>
      <c r="CX271" s="30" t="str">
        <f t="shared" si="205"/>
        <v/>
      </c>
      <c r="CY271" s="30" t="str">
        <f t="shared" si="206"/>
        <v/>
      </c>
      <c r="CZ271" s="30" t="str">
        <f t="shared" si="207"/>
        <v/>
      </c>
    </row>
    <row r="272" spans="1:104" s="6" customFormat="1" ht="45" x14ac:dyDescent="0.25">
      <c r="A272" s="27">
        <v>271</v>
      </c>
      <c r="B272" s="27" t="s">
        <v>2300</v>
      </c>
      <c r="C272" s="27" t="s">
        <v>76</v>
      </c>
      <c r="D272" s="28" t="s">
        <v>592</v>
      </c>
      <c r="E272" s="29" t="s">
        <v>2103</v>
      </c>
      <c r="F272" s="30">
        <v>44062</v>
      </c>
      <c r="G272" s="27" t="s">
        <v>2104</v>
      </c>
      <c r="H272" s="27" t="s">
        <v>76</v>
      </c>
      <c r="I272" s="27">
        <v>7079</v>
      </c>
      <c r="J272" s="30">
        <v>44062</v>
      </c>
      <c r="K272" s="30">
        <v>48121</v>
      </c>
      <c r="L272" s="27" t="s">
        <v>419</v>
      </c>
      <c r="M272" s="27" t="s">
        <v>2105</v>
      </c>
      <c r="N272" s="27" t="s">
        <v>373</v>
      </c>
      <c r="O272" s="27">
        <v>97455</v>
      </c>
      <c r="P272" s="27">
        <v>111</v>
      </c>
      <c r="Q272" s="30">
        <v>45110</v>
      </c>
      <c r="R272" s="1">
        <v>111</v>
      </c>
      <c r="S272" s="30">
        <v>46279</v>
      </c>
      <c r="T272" s="27"/>
      <c r="U272" s="27"/>
      <c r="V272" s="27"/>
      <c r="W272" s="27"/>
      <c r="X272" s="75">
        <v>39</v>
      </c>
      <c r="Y272" s="75">
        <v>267</v>
      </c>
      <c r="Z272" s="75">
        <v>97455</v>
      </c>
      <c r="AA272" s="27" t="s">
        <v>192</v>
      </c>
      <c r="AB272" s="27">
        <v>35</v>
      </c>
      <c r="AC272" s="27">
        <v>25</v>
      </c>
      <c r="AD272" s="27">
        <v>125</v>
      </c>
      <c r="AE272" s="75"/>
      <c r="AF272" s="27"/>
      <c r="AG272" s="27"/>
      <c r="AH272" s="27">
        <v>15</v>
      </c>
      <c r="AI272" s="27">
        <v>2</v>
      </c>
      <c r="AJ272" s="27"/>
      <c r="AK272" s="27" t="s">
        <v>2106</v>
      </c>
      <c r="AL272" s="27" t="s">
        <v>1980</v>
      </c>
      <c r="AM272" s="27" t="s">
        <v>1981</v>
      </c>
      <c r="AN272" s="27"/>
      <c r="AO272" s="27"/>
      <c r="AP272" s="27"/>
      <c r="AQ272" s="27" t="s">
        <v>91</v>
      </c>
      <c r="AT272" s="27" t="str">
        <f t="shared" ca="1" si="188"/>
        <v>Действащо</v>
      </c>
      <c r="AU272" s="27" t="str">
        <f t="shared" si="189"/>
        <v/>
      </c>
      <c r="CE272" s="27" t="str">
        <f t="shared" si="190"/>
        <v>03.07.2023</v>
      </c>
      <c r="CF272" s="30">
        <f t="shared" si="208"/>
        <v>45110</v>
      </c>
      <c r="CG272" s="30" t="e">
        <f>IF(TRIM(MID(SUBSTITUTE($CE272," ",REPT(" ",99)),COLUMN(#REF!)*99-98,99))="","",DATEVALUE(TRIM(MID(SUBSTITUTE($CE272," ",REPT(" ",99)),COLUMN(#REF!)*99-98,99))))</f>
        <v>#REF!</v>
      </c>
      <c r="CH272" s="30" t="str">
        <f t="shared" si="191"/>
        <v/>
      </c>
      <c r="CI272" s="30" t="str">
        <f t="shared" si="192"/>
        <v/>
      </c>
      <c r="CJ272" s="30" t="str">
        <f t="shared" si="193"/>
        <v/>
      </c>
      <c r="CK272" s="30" t="str">
        <f t="shared" si="194"/>
        <v/>
      </c>
      <c r="CL272" s="30" t="str">
        <f t="shared" si="195"/>
        <v/>
      </c>
      <c r="CM272" s="30" t="str">
        <f t="shared" si="196"/>
        <v/>
      </c>
      <c r="CN272" s="30" t="str">
        <f t="shared" si="197"/>
        <v/>
      </c>
      <c r="CO272" s="30" t="str">
        <f t="shared" si="198"/>
        <v/>
      </c>
      <c r="CP272" s="27" t="str">
        <f t="shared" si="199"/>
        <v>14.09.2026</v>
      </c>
      <c r="CQ272" s="30">
        <f t="shared" si="209"/>
        <v>46279</v>
      </c>
      <c r="CR272" s="30" t="e">
        <f>IF(TRIM(MID(SUBSTITUTE($CP272," ",REPT(" ",99)),COLUMN(#REF!)*99-98,99))="","",DATEVALUE(TRIM(MID(SUBSTITUTE($CP272," ",REPT(" ",99)),COLUMN(#REF!)*99-98,99))))</f>
        <v>#REF!</v>
      </c>
      <c r="CS272" s="30" t="str">
        <f t="shared" si="200"/>
        <v/>
      </c>
      <c r="CT272" s="30" t="str">
        <f t="shared" si="201"/>
        <v/>
      </c>
      <c r="CU272" s="30" t="str">
        <f t="shared" si="202"/>
        <v/>
      </c>
      <c r="CV272" s="30" t="str">
        <f t="shared" si="203"/>
        <v/>
      </c>
      <c r="CW272" s="30" t="str">
        <f t="shared" si="204"/>
        <v/>
      </c>
      <c r="CX272" s="30" t="str">
        <f t="shared" si="205"/>
        <v/>
      </c>
      <c r="CY272" s="30" t="str">
        <f t="shared" si="206"/>
        <v/>
      </c>
      <c r="CZ272" s="30" t="str">
        <f t="shared" si="207"/>
        <v/>
      </c>
    </row>
    <row r="273" spans="1:104" s="6" customFormat="1" ht="45" x14ac:dyDescent="0.25">
      <c r="A273" s="27">
        <v>272</v>
      </c>
      <c r="B273" s="27" t="s">
        <v>2107</v>
      </c>
      <c r="C273" s="27" t="s">
        <v>125</v>
      </c>
      <c r="D273" s="28" t="s">
        <v>1422</v>
      </c>
      <c r="E273" s="29" t="s">
        <v>2108</v>
      </c>
      <c r="F273" s="30">
        <v>44146</v>
      </c>
      <c r="G273" s="27" t="s">
        <v>2109</v>
      </c>
      <c r="H273" s="27" t="s">
        <v>1143</v>
      </c>
      <c r="I273" s="27">
        <v>30497</v>
      </c>
      <c r="J273" s="30">
        <v>44146</v>
      </c>
      <c r="K273" s="27" t="s">
        <v>2110</v>
      </c>
      <c r="L273" s="27" t="s">
        <v>128</v>
      </c>
      <c r="M273" s="27" t="s">
        <v>2111</v>
      </c>
      <c r="N273" s="27" t="s">
        <v>447</v>
      </c>
      <c r="O273" s="27">
        <v>252288</v>
      </c>
      <c r="P273" s="27"/>
      <c r="Q273" s="27"/>
      <c r="R273" s="1"/>
      <c r="S273" s="27"/>
      <c r="T273" s="27"/>
      <c r="U273" s="27"/>
      <c r="V273" s="27"/>
      <c r="W273" s="27"/>
      <c r="X273" s="75" t="s">
        <v>2112</v>
      </c>
      <c r="Y273" s="75" t="s">
        <v>2113</v>
      </c>
      <c r="Z273" s="75">
        <v>252288</v>
      </c>
      <c r="AA273" s="27" t="s">
        <v>192</v>
      </c>
      <c r="AB273" s="27">
        <v>60</v>
      </c>
      <c r="AC273" s="27">
        <v>25</v>
      </c>
      <c r="AD273" s="27">
        <v>125</v>
      </c>
      <c r="AE273" s="75"/>
      <c r="AF273" s="27"/>
      <c r="AG273" s="27"/>
      <c r="AH273" s="27">
        <v>15</v>
      </c>
      <c r="AI273" s="27">
        <v>2</v>
      </c>
      <c r="AJ273" s="27"/>
      <c r="AK273" s="27"/>
      <c r="AL273" s="27" t="s">
        <v>2114</v>
      </c>
      <c r="AM273" s="27" t="s">
        <v>2115</v>
      </c>
      <c r="AN273" s="27" t="s">
        <v>1524</v>
      </c>
      <c r="AO273" s="27"/>
      <c r="AP273" s="27"/>
      <c r="AQ273" s="27" t="s">
        <v>261</v>
      </c>
      <c r="AT273" s="27" t="str">
        <f t="shared" ca="1" si="188"/>
        <v>Действащо</v>
      </c>
      <c r="AU273" s="27" t="str">
        <f t="shared" si="189"/>
        <v/>
      </c>
      <c r="CE273" s="27" t="str">
        <f t="shared" si="190"/>
        <v/>
      </c>
      <c r="CF273" s="30" t="str">
        <f t="shared" si="208"/>
        <v/>
      </c>
      <c r="CG273" s="30" t="e">
        <f>IF(TRIM(MID(SUBSTITUTE($CE273," ",REPT(" ",99)),COLUMN(#REF!)*99-98,99))="","",DATEVALUE(TRIM(MID(SUBSTITUTE($CE273," ",REPT(" ",99)),COLUMN(#REF!)*99-98,99))))</f>
        <v>#REF!</v>
      </c>
      <c r="CH273" s="30" t="str">
        <f t="shared" si="191"/>
        <v/>
      </c>
      <c r="CI273" s="30" t="str">
        <f t="shared" si="192"/>
        <v/>
      </c>
      <c r="CJ273" s="30" t="str">
        <f t="shared" si="193"/>
        <v/>
      </c>
      <c r="CK273" s="30" t="str">
        <f t="shared" si="194"/>
        <v/>
      </c>
      <c r="CL273" s="30" t="str">
        <f t="shared" si="195"/>
        <v/>
      </c>
      <c r="CM273" s="30" t="str">
        <f t="shared" si="196"/>
        <v/>
      </c>
      <c r="CN273" s="30" t="str">
        <f t="shared" si="197"/>
        <v/>
      </c>
      <c r="CO273" s="30" t="str">
        <f t="shared" si="198"/>
        <v/>
      </c>
      <c r="CP273" s="27" t="str">
        <f t="shared" si="199"/>
        <v/>
      </c>
      <c r="CQ273" s="30" t="str">
        <f t="shared" si="209"/>
        <v/>
      </c>
      <c r="CR273" s="30" t="e">
        <f>IF(TRIM(MID(SUBSTITUTE($CP273," ",REPT(" ",99)),COLUMN(#REF!)*99-98,99))="","",DATEVALUE(TRIM(MID(SUBSTITUTE($CP273," ",REPT(" ",99)),COLUMN(#REF!)*99-98,99))))</f>
        <v>#REF!</v>
      </c>
      <c r="CS273" s="30" t="str">
        <f t="shared" si="200"/>
        <v/>
      </c>
      <c r="CT273" s="30" t="str">
        <f t="shared" si="201"/>
        <v/>
      </c>
      <c r="CU273" s="30" t="str">
        <f t="shared" si="202"/>
        <v/>
      </c>
      <c r="CV273" s="30" t="str">
        <f t="shared" si="203"/>
        <v/>
      </c>
      <c r="CW273" s="30" t="str">
        <f t="shared" si="204"/>
        <v/>
      </c>
      <c r="CX273" s="30" t="str">
        <f t="shared" si="205"/>
        <v/>
      </c>
      <c r="CY273" s="30" t="str">
        <f t="shared" si="206"/>
        <v/>
      </c>
      <c r="CZ273" s="30" t="str">
        <f t="shared" si="207"/>
        <v/>
      </c>
    </row>
    <row r="274" spans="1:104" s="6" customFormat="1" ht="49.5" customHeight="1" x14ac:dyDescent="0.25">
      <c r="A274" s="27">
        <v>273</v>
      </c>
      <c r="B274" s="27" t="s">
        <v>2116</v>
      </c>
      <c r="C274" s="27" t="s">
        <v>147</v>
      </c>
      <c r="D274" s="28" t="s">
        <v>2117</v>
      </c>
      <c r="E274" s="29" t="s">
        <v>2118</v>
      </c>
      <c r="F274" s="30">
        <v>44440</v>
      </c>
      <c r="G274" s="27" t="s">
        <v>1985</v>
      </c>
      <c r="H274" s="27" t="s">
        <v>114</v>
      </c>
      <c r="I274" s="27">
        <v>151</v>
      </c>
      <c r="J274" s="30">
        <v>39356</v>
      </c>
      <c r="K274" s="76">
        <v>47041</v>
      </c>
      <c r="L274" s="27" t="s">
        <v>1986</v>
      </c>
      <c r="M274" s="27" t="s">
        <v>2119</v>
      </c>
      <c r="N274" s="27" t="s">
        <v>82</v>
      </c>
      <c r="O274" s="27">
        <v>10000</v>
      </c>
      <c r="P274" s="27">
        <v>412</v>
      </c>
      <c r="Q274" s="30">
        <v>44852</v>
      </c>
      <c r="R274" s="1">
        <v>412</v>
      </c>
      <c r="S274" s="30">
        <v>44852</v>
      </c>
      <c r="T274" s="27"/>
      <c r="U274" s="27"/>
      <c r="V274" s="27"/>
      <c r="W274" s="27"/>
      <c r="X274" s="75">
        <v>12.24</v>
      </c>
      <c r="Y274" s="75">
        <v>27.4</v>
      </c>
      <c r="Z274" s="75">
        <v>10000</v>
      </c>
      <c r="AA274" s="143" t="s">
        <v>310</v>
      </c>
      <c r="AB274" s="27">
        <v>50</v>
      </c>
      <c r="AC274" s="27">
        <v>50</v>
      </c>
      <c r="AD274" s="27">
        <v>250</v>
      </c>
      <c r="AE274" s="75"/>
      <c r="AF274" s="27"/>
      <c r="AG274" s="27"/>
      <c r="AH274" s="27">
        <v>10</v>
      </c>
      <c r="AI274" s="27">
        <v>5</v>
      </c>
      <c r="AJ274" s="27"/>
      <c r="AK274" s="27" t="s">
        <v>2120</v>
      </c>
      <c r="AL274" s="78" t="s">
        <v>2121</v>
      </c>
      <c r="AM274" s="78" t="s">
        <v>2122</v>
      </c>
      <c r="AN274" s="27" t="s">
        <v>1524</v>
      </c>
      <c r="AO274" s="27"/>
      <c r="AP274" s="27"/>
      <c r="AQ274" s="27" t="s">
        <v>91</v>
      </c>
      <c r="AT274" s="27" t="str">
        <f t="shared" ca="1" si="188"/>
        <v>Действащо</v>
      </c>
      <c r="AU274" s="27" t="str">
        <f t="shared" si="189"/>
        <v/>
      </c>
      <c r="CE274" s="27" t="str">
        <f t="shared" si="190"/>
        <v>18.10.2022</v>
      </c>
      <c r="CF274" s="30">
        <f t="shared" si="208"/>
        <v>44852</v>
      </c>
      <c r="CG274" s="30" t="e">
        <f>IF(TRIM(MID(SUBSTITUTE($CE274," ",REPT(" ",99)),COLUMN(#REF!)*99-98,99))="","",DATEVALUE(TRIM(MID(SUBSTITUTE($CE274," ",REPT(" ",99)),COLUMN(#REF!)*99-98,99))))</f>
        <v>#REF!</v>
      </c>
      <c r="CH274" s="30" t="str">
        <f t="shared" si="191"/>
        <v/>
      </c>
      <c r="CI274" s="30" t="str">
        <f t="shared" si="192"/>
        <v/>
      </c>
      <c r="CJ274" s="30" t="str">
        <f t="shared" si="193"/>
        <v/>
      </c>
      <c r="CK274" s="30" t="str">
        <f t="shared" si="194"/>
        <v/>
      </c>
      <c r="CL274" s="30" t="str">
        <f t="shared" si="195"/>
        <v/>
      </c>
      <c r="CM274" s="30" t="str">
        <f t="shared" si="196"/>
        <v/>
      </c>
      <c r="CN274" s="30" t="str">
        <f t="shared" si="197"/>
        <v/>
      </c>
      <c r="CO274" s="30" t="str">
        <f t="shared" si="198"/>
        <v/>
      </c>
      <c r="CP274" s="27" t="str">
        <f t="shared" si="199"/>
        <v>18.10.2022</v>
      </c>
      <c r="CQ274" s="30">
        <f t="shared" si="209"/>
        <v>44852</v>
      </c>
      <c r="CR274" s="30" t="e">
        <f>IF(TRIM(MID(SUBSTITUTE($CP274," ",REPT(" ",99)),COLUMN(#REF!)*99-98,99))="","",DATEVALUE(TRIM(MID(SUBSTITUTE($CP274," ",REPT(" ",99)),COLUMN(#REF!)*99-98,99))))</f>
        <v>#REF!</v>
      </c>
      <c r="CS274" s="30" t="str">
        <f t="shared" si="200"/>
        <v/>
      </c>
      <c r="CT274" s="30" t="str">
        <f t="shared" si="201"/>
        <v/>
      </c>
      <c r="CU274" s="30" t="str">
        <f t="shared" si="202"/>
        <v/>
      </c>
      <c r="CV274" s="30" t="str">
        <f t="shared" si="203"/>
        <v/>
      </c>
      <c r="CW274" s="30" t="str">
        <f t="shared" si="204"/>
        <v/>
      </c>
      <c r="CX274" s="30" t="str">
        <f t="shared" si="205"/>
        <v/>
      </c>
      <c r="CY274" s="30" t="str">
        <f t="shared" si="206"/>
        <v/>
      </c>
      <c r="CZ274" s="30" t="str">
        <f t="shared" si="207"/>
        <v/>
      </c>
    </row>
    <row r="275" spans="1:104" s="6" customFormat="1" ht="68.25" customHeight="1" x14ac:dyDescent="0.25">
      <c r="A275" s="27">
        <v>274</v>
      </c>
      <c r="B275" s="27" t="s">
        <v>2123</v>
      </c>
      <c r="C275" s="27" t="s">
        <v>147</v>
      </c>
      <c r="D275" s="28" t="s">
        <v>2124</v>
      </c>
      <c r="E275" s="29" t="s">
        <v>2125</v>
      </c>
      <c r="F275" s="30">
        <v>44701</v>
      </c>
      <c r="G275" s="27" t="s">
        <v>2126</v>
      </c>
      <c r="H275" s="27" t="s">
        <v>731</v>
      </c>
      <c r="I275" s="27">
        <v>67800</v>
      </c>
      <c r="J275" s="30">
        <v>44701</v>
      </c>
      <c r="K275" s="27" t="s">
        <v>818</v>
      </c>
      <c r="L275" s="27" t="s">
        <v>1391</v>
      </c>
      <c r="M275" s="27" t="s">
        <v>232</v>
      </c>
      <c r="N275" s="27" t="s">
        <v>232</v>
      </c>
      <c r="O275" s="27">
        <v>17000</v>
      </c>
      <c r="P275" s="27"/>
      <c r="Q275" s="27"/>
      <c r="R275" s="1"/>
      <c r="S275" s="27"/>
      <c r="T275" s="27"/>
      <c r="U275" s="27"/>
      <c r="V275" s="27"/>
      <c r="W275" s="27"/>
      <c r="X275" s="75">
        <v>10.5</v>
      </c>
      <c r="Y275" s="75">
        <v>72</v>
      </c>
      <c r="Z275" s="75">
        <v>17000</v>
      </c>
      <c r="AA275" s="143" t="s">
        <v>310</v>
      </c>
      <c r="AB275" s="27">
        <v>20</v>
      </c>
      <c r="AC275" s="27">
        <v>10</v>
      </c>
      <c r="AD275" s="27">
        <v>70</v>
      </c>
      <c r="AE275" s="75"/>
      <c r="AF275" s="27"/>
      <c r="AG275" s="27"/>
      <c r="AH275" s="27">
        <v>15</v>
      </c>
      <c r="AI275" s="27">
        <v>2</v>
      </c>
      <c r="AJ275" s="27"/>
      <c r="AK275" s="27" t="s">
        <v>2127</v>
      </c>
      <c r="AL275" s="27" t="s">
        <v>2128</v>
      </c>
      <c r="AM275" s="27" t="s">
        <v>2129</v>
      </c>
      <c r="AN275" s="27" t="s">
        <v>1524</v>
      </c>
      <c r="AO275" s="27"/>
      <c r="AP275" s="27"/>
      <c r="AQ275" s="27" t="s">
        <v>91</v>
      </c>
      <c r="AT275" s="27" t="str">
        <f t="shared" ca="1" si="188"/>
        <v>Действащо</v>
      </c>
      <c r="AU275" s="27" t="str">
        <f t="shared" si="189"/>
        <v/>
      </c>
      <c r="CE275" s="27" t="str">
        <f t="shared" si="190"/>
        <v/>
      </c>
      <c r="CF275" s="30" t="str">
        <f t="shared" si="208"/>
        <v/>
      </c>
      <c r="CG275" s="30" t="e">
        <f>IF(TRIM(MID(SUBSTITUTE($CE275," ",REPT(" ",99)),COLUMN(#REF!)*99-98,99))="","",DATEVALUE(TRIM(MID(SUBSTITUTE($CE275," ",REPT(" ",99)),COLUMN(#REF!)*99-98,99))))</f>
        <v>#REF!</v>
      </c>
      <c r="CH275" s="30" t="str">
        <f t="shared" si="191"/>
        <v/>
      </c>
      <c r="CI275" s="30" t="str">
        <f t="shared" si="192"/>
        <v/>
      </c>
      <c r="CJ275" s="30" t="str">
        <f t="shared" si="193"/>
        <v/>
      </c>
      <c r="CK275" s="30" t="str">
        <f t="shared" si="194"/>
        <v/>
      </c>
      <c r="CL275" s="30" t="str">
        <f t="shared" si="195"/>
        <v/>
      </c>
      <c r="CM275" s="30" t="str">
        <f t="shared" si="196"/>
        <v/>
      </c>
      <c r="CN275" s="30" t="str">
        <f t="shared" si="197"/>
        <v/>
      </c>
      <c r="CO275" s="30" t="str">
        <f t="shared" si="198"/>
        <v/>
      </c>
      <c r="CP275" s="27" t="str">
        <f t="shared" si="199"/>
        <v/>
      </c>
      <c r="CQ275" s="30" t="str">
        <f t="shared" si="209"/>
        <v/>
      </c>
      <c r="CR275" s="30" t="e">
        <f>IF(TRIM(MID(SUBSTITUTE($CP275," ",REPT(" ",99)),COLUMN(#REF!)*99-98,99))="","",DATEVALUE(TRIM(MID(SUBSTITUTE($CP275," ",REPT(" ",99)),COLUMN(#REF!)*99-98,99))))</f>
        <v>#REF!</v>
      </c>
      <c r="CS275" s="30" t="str">
        <f t="shared" si="200"/>
        <v/>
      </c>
      <c r="CT275" s="30" t="str">
        <f t="shared" si="201"/>
        <v/>
      </c>
      <c r="CU275" s="30" t="str">
        <f t="shared" si="202"/>
        <v/>
      </c>
      <c r="CV275" s="30" t="str">
        <f t="shared" si="203"/>
        <v/>
      </c>
      <c r="CW275" s="30" t="str">
        <f t="shared" si="204"/>
        <v/>
      </c>
      <c r="CX275" s="30" t="str">
        <f t="shared" si="205"/>
        <v/>
      </c>
      <c r="CY275" s="30" t="str">
        <f t="shared" si="206"/>
        <v/>
      </c>
      <c r="CZ275" s="30" t="str">
        <f t="shared" si="207"/>
        <v/>
      </c>
    </row>
    <row r="276" spans="1:104" s="6" customFormat="1" ht="48.75" customHeight="1" x14ac:dyDescent="0.25">
      <c r="A276" s="27">
        <v>275</v>
      </c>
      <c r="B276" s="27" t="s">
        <v>2130</v>
      </c>
      <c r="C276" s="27" t="s">
        <v>2131</v>
      </c>
      <c r="D276" s="28" t="s">
        <v>2132</v>
      </c>
      <c r="E276" s="29" t="s">
        <v>2162</v>
      </c>
      <c r="F276" s="30">
        <v>45037</v>
      </c>
      <c r="G276" s="27" t="s">
        <v>2133</v>
      </c>
      <c r="H276" s="27" t="s">
        <v>2131</v>
      </c>
      <c r="I276" s="27">
        <v>53045</v>
      </c>
      <c r="J276" s="30">
        <v>45037</v>
      </c>
      <c r="K276" s="27" t="s">
        <v>818</v>
      </c>
      <c r="L276" s="27" t="s">
        <v>2134</v>
      </c>
      <c r="M276" s="27" t="s">
        <v>622</v>
      </c>
      <c r="N276" s="27" t="s">
        <v>232</v>
      </c>
      <c r="O276" s="27">
        <v>860</v>
      </c>
      <c r="P276" s="27"/>
      <c r="Q276" s="27"/>
      <c r="R276" s="1"/>
      <c r="S276" s="27"/>
      <c r="T276" s="27"/>
      <c r="U276" s="27"/>
      <c r="V276" s="27"/>
      <c r="W276" s="27"/>
      <c r="X276" s="75">
        <v>5.5E-2</v>
      </c>
      <c r="Y276" s="75">
        <v>2.4</v>
      </c>
      <c r="Z276" s="75">
        <v>860</v>
      </c>
      <c r="AA276" s="27" t="s">
        <v>310</v>
      </c>
      <c r="AB276" s="27">
        <v>50</v>
      </c>
      <c r="AC276" s="27">
        <v>25</v>
      </c>
      <c r="AD276" s="27">
        <v>150</v>
      </c>
      <c r="AE276" s="75"/>
      <c r="AF276" s="27"/>
      <c r="AG276" s="27"/>
      <c r="AH276" s="27">
        <v>15</v>
      </c>
      <c r="AI276" s="27"/>
      <c r="AJ276" s="27"/>
      <c r="AK276" s="27"/>
      <c r="AL276" s="27" t="s">
        <v>2135</v>
      </c>
      <c r="AM276" s="27" t="s">
        <v>2136</v>
      </c>
      <c r="AN276" s="27" t="s">
        <v>1524</v>
      </c>
      <c r="AO276" s="27"/>
      <c r="AP276" s="27"/>
      <c r="AQ276" s="27" t="s">
        <v>91</v>
      </c>
      <c r="AT276" s="27" t="str">
        <f t="shared" ca="1" si="188"/>
        <v>Действащо</v>
      </c>
      <c r="AU276" s="27" t="str">
        <f t="shared" si="189"/>
        <v/>
      </c>
      <c r="CE276" s="27" t="str">
        <f t="shared" si="190"/>
        <v/>
      </c>
      <c r="CF276" s="30" t="str">
        <f t="shared" si="208"/>
        <v/>
      </c>
      <c r="CG276" s="30" t="e">
        <f>IF(TRIM(MID(SUBSTITUTE($CE276," ",REPT(" ",99)),COLUMN(#REF!)*99-98,99))="","",DATEVALUE(TRIM(MID(SUBSTITUTE($CE276," ",REPT(" ",99)),COLUMN(#REF!)*99-98,99))))</f>
        <v>#REF!</v>
      </c>
      <c r="CH276" s="30" t="str">
        <f t="shared" si="191"/>
        <v/>
      </c>
      <c r="CI276" s="30" t="str">
        <f t="shared" si="192"/>
        <v/>
      </c>
      <c r="CJ276" s="30" t="str">
        <f t="shared" si="193"/>
        <v/>
      </c>
      <c r="CK276" s="30" t="str">
        <f t="shared" si="194"/>
        <v/>
      </c>
      <c r="CL276" s="30" t="str">
        <f t="shared" si="195"/>
        <v/>
      </c>
      <c r="CM276" s="30" t="str">
        <f t="shared" si="196"/>
        <v/>
      </c>
      <c r="CN276" s="30" t="str">
        <f t="shared" si="197"/>
        <v/>
      </c>
      <c r="CO276" s="30" t="str">
        <f t="shared" si="198"/>
        <v/>
      </c>
      <c r="CP276" s="27" t="str">
        <f t="shared" si="199"/>
        <v/>
      </c>
      <c r="CQ276" s="30" t="str">
        <f t="shared" si="209"/>
        <v/>
      </c>
      <c r="CR276" s="30" t="e">
        <f>IF(TRIM(MID(SUBSTITUTE($CP276," ",REPT(" ",99)),COLUMN(#REF!)*99-98,99))="","",DATEVALUE(TRIM(MID(SUBSTITUTE($CP276," ",REPT(" ",99)),COLUMN(#REF!)*99-98,99))))</f>
        <v>#REF!</v>
      </c>
      <c r="CS276" s="30" t="str">
        <f t="shared" si="200"/>
        <v/>
      </c>
      <c r="CT276" s="30" t="str">
        <f t="shared" si="201"/>
        <v/>
      </c>
      <c r="CU276" s="30" t="str">
        <f t="shared" si="202"/>
        <v/>
      </c>
      <c r="CV276" s="30" t="str">
        <f t="shared" si="203"/>
        <v/>
      </c>
      <c r="CW276" s="30" t="str">
        <f t="shared" si="204"/>
        <v/>
      </c>
      <c r="CX276" s="30" t="str">
        <f t="shared" si="205"/>
        <v/>
      </c>
      <c r="CY276" s="30" t="str">
        <f t="shared" si="206"/>
        <v/>
      </c>
      <c r="CZ276" s="30" t="str">
        <f t="shared" si="207"/>
        <v/>
      </c>
    </row>
    <row r="277" spans="1:104" s="6" customFormat="1" ht="44.25" customHeight="1" x14ac:dyDescent="0.25">
      <c r="A277" s="27">
        <v>276</v>
      </c>
      <c r="B277" s="27" t="s">
        <v>1445</v>
      </c>
      <c r="C277" s="27" t="s">
        <v>576</v>
      </c>
      <c r="D277" s="28" t="s">
        <v>1943</v>
      </c>
      <c r="E277" s="29" t="s">
        <v>2137</v>
      </c>
      <c r="F277" s="30">
        <v>45043</v>
      </c>
      <c r="G277" s="27" t="s">
        <v>2138</v>
      </c>
      <c r="H277" s="27" t="s">
        <v>576</v>
      </c>
      <c r="I277" s="27">
        <v>83017</v>
      </c>
      <c r="J277" s="30">
        <v>45043</v>
      </c>
      <c r="K277" s="27" t="s">
        <v>818</v>
      </c>
      <c r="L277" s="27" t="s">
        <v>577</v>
      </c>
      <c r="M277" s="27" t="s">
        <v>622</v>
      </c>
      <c r="N277" s="27" t="s">
        <v>188</v>
      </c>
      <c r="O277" s="27">
        <v>157680</v>
      </c>
      <c r="P277" s="27" t="s">
        <v>2139</v>
      </c>
      <c r="Q277" s="30">
        <v>45055</v>
      </c>
      <c r="R277" s="1"/>
      <c r="S277" s="27"/>
      <c r="T277" s="27"/>
      <c r="U277" s="27"/>
      <c r="V277" s="27"/>
      <c r="W277" s="27"/>
      <c r="X277" s="75">
        <v>39</v>
      </c>
      <c r="Y277" s="75">
        <v>432</v>
      </c>
      <c r="Z277" s="75">
        <v>157680</v>
      </c>
      <c r="AA277" s="27" t="s">
        <v>310</v>
      </c>
      <c r="AB277" s="27">
        <v>60</v>
      </c>
      <c r="AC277" s="27">
        <v>25</v>
      </c>
      <c r="AD277" s="27">
        <v>125</v>
      </c>
      <c r="AE277" s="75"/>
      <c r="AF277" s="27"/>
      <c r="AG277" s="27"/>
      <c r="AH277" s="27">
        <v>15</v>
      </c>
      <c r="AI277" s="27">
        <v>2</v>
      </c>
      <c r="AJ277" s="27"/>
      <c r="AK277" s="27" t="s">
        <v>2140</v>
      </c>
      <c r="AL277" s="27" t="s">
        <v>2141</v>
      </c>
      <c r="AM277" s="27" t="s">
        <v>2142</v>
      </c>
      <c r="AN277" s="27" t="s">
        <v>1524</v>
      </c>
      <c r="AO277" s="27"/>
      <c r="AP277" s="27"/>
      <c r="AQ277" s="27" t="s">
        <v>261</v>
      </c>
      <c r="AT277" s="27" t="str">
        <f t="shared" ca="1" si="188"/>
        <v>Действащо</v>
      </c>
      <c r="AU277" s="27" t="str">
        <f t="shared" si="189"/>
        <v/>
      </c>
      <c r="CE277" s="27" t="str">
        <f t="shared" si="190"/>
        <v>09.05.2023</v>
      </c>
      <c r="CF277" s="30">
        <f t="shared" si="208"/>
        <v>45055</v>
      </c>
      <c r="CG277" s="30" t="e">
        <f>IF(TRIM(MID(SUBSTITUTE($CE277," ",REPT(" ",99)),COLUMN(#REF!)*99-98,99))="","",DATEVALUE(TRIM(MID(SUBSTITUTE($CE277," ",REPT(" ",99)),COLUMN(#REF!)*99-98,99))))</f>
        <v>#REF!</v>
      </c>
      <c r="CH277" s="30" t="str">
        <f t="shared" si="191"/>
        <v/>
      </c>
      <c r="CI277" s="30" t="str">
        <f t="shared" si="192"/>
        <v/>
      </c>
      <c r="CJ277" s="30" t="str">
        <f t="shared" si="193"/>
        <v/>
      </c>
      <c r="CK277" s="30" t="str">
        <f t="shared" si="194"/>
        <v/>
      </c>
      <c r="CL277" s="30" t="str">
        <f t="shared" si="195"/>
        <v/>
      </c>
      <c r="CM277" s="30" t="str">
        <f t="shared" si="196"/>
        <v/>
      </c>
      <c r="CN277" s="30" t="str">
        <f t="shared" si="197"/>
        <v/>
      </c>
      <c r="CO277" s="30" t="str">
        <f t="shared" si="198"/>
        <v/>
      </c>
      <c r="CP277" s="27" t="str">
        <f t="shared" si="199"/>
        <v/>
      </c>
      <c r="CQ277" s="30" t="str">
        <f t="shared" si="209"/>
        <v/>
      </c>
      <c r="CR277" s="30" t="e">
        <f>IF(TRIM(MID(SUBSTITUTE($CP277," ",REPT(" ",99)),COLUMN(#REF!)*99-98,99))="","",DATEVALUE(TRIM(MID(SUBSTITUTE($CP277," ",REPT(" ",99)),COLUMN(#REF!)*99-98,99))))</f>
        <v>#REF!</v>
      </c>
      <c r="CS277" s="30" t="str">
        <f t="shared" si="200"/>
        <v/>
      </c>
      <c r="CT277" s="30" t="str">
        <f t="shared" si="201"/>
        <v/>
      </c>
      <c r="CU277" s="30" t="str">
        <f t="shared" si="202"/>
        <v/>
      </c>
      <c r="CV277" s="30" t="str">
        <f t="shared" si="203"/>
        <v/>
      </c>
      <c r="CW277" s="30" t="str">
        <f t="shared" si="204"/>
        <v/>
      </c>
      <c r="CX277" s="30" t="str">
        <f t="shared" si="205"/>
        <v/>
      </c>
      <c r="CY277" s="30" t="str">
        <f t="shared" si="206"/>
        <v/>
      </c>
      <c r="CZ277" s="30" t="str">
        <f t="shared" si="207"/>
        <v/>
      </c>
    </row>
    <row r="278" spans="1:104" s="6" customFormat="1" ht="64.5" customHeight="1" x14ac:dyDescent="0.25">
      <c r="A278" s="27">
        <v>277</v>
      </c>
      <c r="B278" s="27" t="s">
        <v>2148</v>
      </c>
      <c r="C278" s="27" t="s">
        <v>147</v>
      </c>
      <c r="D278" s="28" t="s">
        <v>1765</v>
      </c>
      <c r="E278" s="29" t="s">
        <v>2147</v>
      </c>
      <c r="F278" s="30">
        <v>45349</v>
      </c>
      <c r="G278" s="27" t="s">
        <v>2149</v>
      </c>
      <c r="H278" s="27" t="s">
        <v>1633</v>
      </c>
      <c r="I278" s="27">
        <v>10176</v>
      </c>
      <c r="J278" s="30">
        <v>45349</v>
      </c>
      <c r="K278" s="30">
        <v>47848</v>
      </c>
      <c r="L278" s="27" t="s">
        <v>209</v>
      </c>
      <c r="M278" s="27" t="s">
        <v>210</v>
      </c>
      <c r="N278" s="27" t="s">
        <v>141</v>
      </c>
      <c r="O278" s="27">
        <v>18500</v>
      </c>
      <c r="P278" s="27"/>
      <c r="Q278" s="27"/>
      <c r="R278" s="1"/>
      <c r="S278" s="27"/>
      <c r="T278" s="27"/>
      <c r="U278" s="27"/>
      <c r="V278" s="27"/>
      <c r="W278" s="27"/>
      <c r="X278" s="75">
        <v>6.375</v>
      </c>
      <c r="Y278" s="75">
        <v>32.85</v>
      </c>
      <c r="Z278" s="75">
        <v>18500</v>
      </c>
      <c r="AA278" s="143" t="s">
        <v>310</v>
      </c>
      <c r="AB278" s="27">
        <v>60</v>
      </c>
      <c r="AC278" s="27">
        <v>25</v>
      </c>
      <c r="AD278" s="27">
        <v>125</v>
      </c>
      <c r="AE278" s="75"/>
      <c r="AF278" s="27"/>
      <c r="AG278" s="27"/>
      <c r="AH278" s="27">
        <v>15</v>
      </c>
      <c r="AI278" s="27">
        <v>2</v>
      </c>
      <c r="AJ278" s="27">
        <v>10</v>
      </c>
      <c r="AK278" s="27" t="s">
        <v>2151</v>
      </c>
      <c r="AL278" s="27" t="s">
        <v>1770</v>
      </c>
      <c r="AM278" s="27" t="s">
        <v>1771</v>
      </c>
      <c r="AN278" s="27" t="s">
        <v>2024</v>
      </c>
      <c r="AO278" s="27"/>
      <c r="AP278" s="27"/>
      <c r="AQ278" s="27" t="s">
        <v>2150</v>
      </c>
      <c r="AT278" s="27" t="str">
        <f t="shared" ca="1" si="188"/>
        <v>Действащо</v>
      </c>
      <c r="AU278" s="27" t="str">
        <f t="shared" si="189"/>
        <v/>
      </c>
      <c r="CE278" s="27" t="str">
        <f t="shared" si="190"/>
        <v/>
      </c>
      <c r="CF278" s="30" t="str">
        <f t="shared" si="208"/>
        <v/>
      </c>
      <c r="CG278" s="30" t="e">
        <f>IF(TRIM(MID(SUBSTITUTE($CE278," ",REPT(" ",99)),COLUMN(#REF!)*99-98,99))="","",DATEVALUE(TRIM(MID(SUBSTITUTE($CE278," ",REPT(" ",99)),COLUMN(#REF!)*99-98,99))))</f>
        <v>#REF!</v>
      </c>
      <c r="CH278" s="30" t="str">
        <f t="shared" si="191"/>
        <v/>
      </c>
      <c r="CI278" s="30" t="str">
        <f t="shared" si="192"/>
        <v/>
      </c>
      <c r="CJ278" s="30" t="str">
        <f t="shared" si="193"/>
        <v/>
      </c>
      <c r="CK278" s="30" t="str">
        <f t="shared" si="194"/>
        <v/>
      </c>
      <c r="CL278" s="30" t="str">
        <f t="shared" si="195"/>
        <v/>
      </c>
      <c r="CM278" s="30" t="str">
        <f t="shared" si="196"/>
        <v/>
      </c>
      <c r="CN278" s="30" t="str">
        <f t="shared" si="197"/>
        <v/>
      </c>
      <c r="CO278" s="30" t="str">
        <f t="shared" si="198"/>
        <v/>
      </c>
      <c r="CP278" s="27" t="str">
        <f t="shared" si="199"/>
        <v/>
      </c>
      <c r="CQ278" s="30" t="str">
        <f t="shared" si="209"/>
        <v/>
      </c>
      <c r="CR278" s="30" t="e">
        <f>IF(TRIM(MID(SUBSTITUTE($CP278," ",REPT(" ",99)),COLUMN(#REF!)*99-98,99))="","",DATEVALUE(TRIM(MID(SUBSTITUTE($CP278," ",REPT(" ",99)),COLUMN(#REF!)*99-98,99))))</f>
        <v>#REF!</v>
      </c>
      <c r="CS278" s="30" t="str">
        <f t="shared" si="200"/>
        <v/>
      </c>
      <c r="CT278" s="30" t="str">
        <f t="shared" si="201"/>
        <v/>
      </c>
      <c r="CU278" s="30" t="str">
        <f t="shared" si="202"/>
        <v/>
      </c>
      <c r="CV278" s="30" t="str">
        <f t="shared" si="203"/>
        <v/>
      </c>
      <c r="CW278" s="30" t="str">
        <f t="shared" si="204"/>
        <v/>
      </c>
      <c r="CX278" s="30" t="str">
        <f t="shared" si="205"/>
        <v/>
      </c>
      <c r="CY278" s="30" t="str">
        <f t="shared" si="206"/>
        <v/>
      </c>
      <c r="CZ278" s="30" t="str">
        <f t="shared" si="207"/>
        <v/>
      </c>
    </row>
    <row r="279" spans="1:104" s="6" customFormat="1" ht="60" customHeight="1" x14ac:dyDescent="0.25">
      <c r="A279" s="27">
        <v>278</v>
      </c>
      <c r="B279" s="27" t="s">
        <v>2290</v>
      </c>
      <c r="C279" s="27" t="s">
        <v>608</v>
      </c>
      <c r="D279" s="28" t="s">
        <v>2152</v>
      </c>
      <c r="E279" s="29" t="s">
        <v>2153</v>
      </c>
      <c r="F279" s="30">
        <v>45399</v>
      </c>
      <c r="G279" s="27" t="s">
        <v>2154</v>
      </c>
      <c r="H279" s="27" t="s">
        <v>608</v>
      </c>
      <c r="I279" s="27">
        <v>10865</v>
      </c>
      <c r="J279" s="30">
        <v>45399</v>
      </c>
      <c r="K279" s="30">
        <v>46860</v>
      </c>
      <c r="L279" s="27" t="s">
        <v>1093</v>
      </c>
      <c r="M279" s="27" t="s">
        <v>2155</v>
      </c>
      <c r="N279" s="27" t="s">
        <v>447</v>
      </c>
      <c r="O279" s="27">
        <v>63145</v>
      </c>
      <c r="P279" s="27"/>
      <c r="Q279" s="27"/>
      <c r="R279" s="1"/>
      <c r="S279" s="27"/>
      <c r="T279" s="27"/>
      <c r="U279" s="27"/>
      <c r="V279" s="27"/>
      <c r="W279" s="27"/>
      <c r="X279" s="75">
        <v>48</v>
      </c>
      <c r="Y279" s="75">
        <v>173</v>
      </c>
      <c r="Z279" s="75">
        <v>63145</v>
      </c>
      <c r="AA279" s="143" t="s">
        <v>310</v>
      </c>
      <c r="AB279" s="27">
        <v>60</v>
      </c>
      <c r="AC279" s="27">
        <v>25</v>
      </c>
      <c r="AD279" s="27">
        <v>125</v>
      </c>
      <c r="AE279" s="75"/>
      <c r="AF279" s="27"/>
      <c r="AG279" s="27"/>
      <c r="AH279" s="27">
        <v>15</v>
      </c>
      <c r="AI279" s="27">
        <v>2</v>
      </c>
      <c r="AJ279" s="27">
        <v>0.3</v>
      </c>
      <c r="AK279" s="27" t="s">
        <v>2156</v>
      </c>
      <c r="AL279" s="27" t="s">
        <v>2157</v>
      </c>
      <c r="AM279" s="27" t="s">
        <v>2158</v>
      </c>
      <c r="AN279" s="27" t="s">
        <v>1524</v>
      </c>
      <c r="AO279" s="27"/>
      <c r="AP279" s="27"/>
      <c r="AQ279" s="27" t="s">
        <v>2159</v>
      </c>
      <c r="AT279" s="27" t="str">
        <f t="shared" ca="1" si="188"/>
        <v>Действащо</v>
      </c>
      <c r="AU279" s="27" t="str">
        <f t="shared" si="189"/>
        <v/>
      </c>
      <c r="CE279" s="27" t="str">
        <f t="shared" si="190"/>
        <v/>
      </c>
      <c r="CF279" s="30" t="str">
        <f t="shared" si="208"/>
        <v/>
      </c>
      <c r="CG279" s="30" t="e">
        <f>IF(TRIM(MID(SUBSTITUTE($CE279," ",REPT(" ",99)),COLUMN(#REF!)*99-98,99))="","",DATEVALUE(TRIM(MID(SUBSTITUTE($CE279," ",REPT(" ",99)),COLUMN(#REF!)*99-98,99))))</f>
        <v>#REF!</v>
      </c>
      <c r="CH279" s="30" t="str">
        <f t="shared" si="191"/>
        <v/>
      </c>
      <c r="CI279" s="30" t="str">
        <f t="shared" si="192"/>
        <v/>
      </c>
      <c r="CJ279" s="30" t="str">
        <f t="shared" si="193"/>
        <v/>
      </c>
      <c r="CK279" s="30" t="str">
        <f t="shared" si="194"/>
        <v/>
      </c>
      <c r="CL279" s="30" t="str">
        <f t="shared" si="195"/>
        <v/>
      </c>
      <c r="CM279" s="30" t="str">
        <f t="shared" si="196"/>
        <v/>
      </c>
      <c r="CN279" s="30" t="str">
        <f t="shared" si="197"/>
        <v/>
      </c>
      <c r="CO279" s="30" t="str">
        <f t="shared" si="198"/>
        <v/>
      </c>
      <c r="CP279" s="27" t="str">
        <f t="shared" si="199"/>
        <v/>
      </c>
      <c r="CQ279" s="30" t="str">
        <f t="shared" si="209"/>
        <v/>
      </c>
      <c r="CR279" s="30" t="e">
        <f>IF(TRIM(MID(SUBSTITUTE($CP279," ",REPT(" ",99)),COLUMN(#REF!)*99-98,99))="","",DATEVALUE(TRIM(MID(SUBSTITUTE($CP279," ",REPT(" ",99)),COLUMN(#REF!)*99-98,99))))</f>
        <v>#REF!</v>
      </c>
      <c r="CS279" s="30" t="str">
        <f t="shared" si="200"/>
        <v/>
      </c>
      <c r="CT279" s="30" t="str">
        <f t="shared" si="201"/>
        <v/>
      </c>
      <c r="CU279" s="30" t="str">
        <f t="shared" si="202"/>
        <v/>
      </c>
      <c r="CV279" s="30" t="str">
        <f t="shared" si="203"/>
        <v/>
      </c>
      <c r="CW279" s="30" t="str">
        <f t="shared" si="204"/>
        <v/>
      </c>
      <c r="CX279" s="30" t="str">
        <f t="shared" si="205"/>
        <v/>
      </c>
      <c r="CY279" s="30" t="str">
        <f t="shared" si="206"/>
        <v/>
      </c>
      <c r="CZ279" s="30" t="str">
        <f t="shared" si="207"/>
        <v/>
      </c>
    </row>
    <row r="280" spans="1:104" s="6" customFormat="1" ht="30" x14ac:dyDescent="0.25">
      <c r="A280" s="27">
        <v>279</v>
      </c>
      <c r="B280" s="27" t="s">
        <v>2168</v>
      </c>
      <c r="C280" s="27" t="s">
        <v>2169</v>
      </c>
      <c r="D280" s="28" t="s">
        <v>2170</v>
      </c>
      <c r="E280" s="29" t="s">
        <v>2171</v>
      </c>
      <c r="F280" s="30">
        <v>45545</v>
      </c>
      <c r="G280" s="27" t="s">
        <v>2172</v>
      </c>
      <c r="H280" s="27" t="s">
        <v>2173</v>
      </c>
      <c r="I280" s="27">
        <v>31084</v>
      </c>
      <c r="J280" s="30">
        <v>45545</v>
      </c>
      <c r="K280" s="30">
        <v>47006</v>
      </c>
      <c r="L280" s="27" t="s">
        <v>485</v>
      </c>
      <c r="M280" s="27" t="s">
        <v>622</v>
      </c>
      <c r="N280" s="27" t="s">
        <v>447</v>
      </c>
      <c r="O280" s="27">
        <v>4780</v>
      </c>
      <c r="P280" s="27"/>
      <c r="Q280" s="27"/>
      <c r="R280" s="1"/>
      <c r="S280" s="27"/>
      <c r="T280" s="27"/>
      <c r="U280" s="27"/>
      <c r="V280" s="27"/>
      <c r="W280" s="27"/>
      <c r="X280" s="75">
        <v>0.4</v>
      </c>
      <c r="Y280" s="75">
        <v>18</v>
      </c>
      <c r="Z280" s="75">
        <v>4780</v>
      </c>
      <c r="AA280" s="143" t="s">
        <v>310</v>
      </c>
      <c r="AB280" s="27">
        <v>50</v>
      </c>
      <c r="AC280" s="27">
        <v>50</v>
      </c>
      <c r="AD280" s="27">
        <v>250</v>
      </c>
      <c r="AE280" s="75"/>
      <c r="AF280" s="27"/>
      <c r="AG280" s="27"/>
      <c r="AH280" s="27">
        <v>10</v>
      </c>
      <c r="AI280" s="27">
        <v>5</v>
      </c>
      <c r="AJ280" s="27"/>
      <c r="AK280" s="27" t="s">
        <v>1144</v>
      </c>
      <c r="AL280" s="27" t="s">
        <v>2174</v>
      </c>
      <c r="AM280" s="27" t="s">
        <v>2175</v>
      </c>
      <c r="AN280" s="27" t="s">
        <v>1561</v>
      </c>
      <c r="AO280" s="27"/>
      <c r="AP280" s="27"/>
      <c r="AQ280" s="27" t="s">
        <v>2159</v>
      </c>
      <c r="AT280" s="27" t="str">
        <f t="shared" ca="1" si="188"/>
        <v>Действащо</v>
      </c>
      <c r="AU280" s="27" t="str">
        <f t="shared" si="189"/>
        <v/>
      </c>
      <c r="CE280" s="27" t="str">
        <f t="shared" si="190"/>
        <v/>
      </c>
      <c r="CF280" s="30" t="str">
        <f t="shared" si="208"/>
        <v/>
      </c>
      <c r="CG280" s="30" t="e">
        <f>IF(TRIM(MID(SUBSTITUTE($CE280," ",REPT(" ",99)),COLUMN(#REF!)*99-98,99))="","",DATEVALUE(TRIM(MID(SUBSTITUTE($CE280," ",REPT(" ",99)),COLUMN(#REF!)*99-98,99))))</f>
        <v>#REF!</v>
      </c>
      <c r="CH280" s="30" t="str">
        <f t="shared" si="191"/>
        <v/>
      </c>
      <c r="CI280" s="30" t="str">
        <f t="shared" si="192"/>
        <v/>
      </c>
      <c r="CJ280" s="30" t="str">
        <f t="shared" si="193"/>
        <v/>
      </c>
      <c r="CK280" s="30" t="str">
        <f t="shared" si="194"/>
        <v/>
      </c>
      <c r="CL280" s="30" t="str">
        <f t="shared" si="195"/>
        <v/>
      </c>
      <c r="CM280" s="30" t="str">
        <f t="shared" si="196"/>
        <v/>
      </c>
      <c r="CN280" s="30" t="str">
        <f t="shared" si="197"/>
        <v/>
      </c>
      <c r="CO280" s="30" t="str">
        <f t="shared" si="198"/>
        <v/>
      </c>
      <c r="CP280" s="27" t="str">
        <f t="shared" si="199"/>
        <v/>
      </c>
      <c r="CQ280" s="30" t="str">
        <f t="shared" si="209"/>
        <v/>
      </c>
      <c r="CR280" s="30" t="e">
        <f>IF(TRIM(MID(SUBSTITUTE($CP280," ",REPT(" ",99)),COLUMN(#REF!)*99-98,99))="","",DATEVALUE(TRIM(MID(SUBSTITUTE($CP280," ",REPT(" ",99)),COLUMN(#REF!)*99-98,99))))</f>
        <v>#REF!</v>
      </c>
      <c r="CS280" s="30" t="str">
        <f t="shared" si="200"/>
        <v/>
      </c>
      <c r="CT280" s="30" t="str">
        <f t="shared" si="201"/>
        <v/>
      </c>
      <c r="CU280" s="30" t="str">
        <f t="shared" si="202"/>
        <v/>
      </c>
      <c r="CV280" s="30" t="str">
        <f t="shared" si="203"/>
        <v/>
      </c>
      <c r="CW280" s="30" t="str">
        <f t="shared" si="204"/>
        <v/>
      </c>
      <c r="CX280" s="30" t="str">
        <f t="shared" si="205"/>
        <v/>
      </c>
      <c r="CY280" s="30" t="str">
        <f t="shared" si="206"/>
        <v/>
      </c>
      <c r="CZ280" s="30" t="str">
        <f t="shared" si="207"/>
        <v/>
      </c>
    </row>
    <row r="281" spans="1:104" s="6" customFormat="1" ht="30" x14ac:dyDescent="0.25">
      <c r="A281" s="27">
        <v>280</v>
      </c>
      <c r="B281" s="27" t="s">
        <v>2185</v>
      </c>
      <c r="C281" s="27" t="s">
        <v>2131</v>
      </c>
      <c r="D281" s="28" t="s">
        <v>2132</v>
      </c>
      <c r="E281" s="29" t="s">
        <v>2186</v>
      </c>
      <c r="F281" s="30">
        <v>45590</v>
      </c>
      <c r="G281" s="27" t="s">
        <v>2187</v>
      </c>
      <c r="H281" s="27" t="s">
        <v>2131</v>
      </c>
      <c r="I281" s="27">
        <v>53045</v>
      </c>
      <c r="J281" s="30">
        <v>45590</v>
      </c>
      <c r="K281" s="30">
        <v>47051</v>
      </c>
      <c r="L281" s="27" t="s">
        <v>2134</v>
      </c>
      <c r="M281" s="27" t="s">
        <v>622</v>
      </c>
      <c r="N281" s="27" t="s">
        <v>232</v>
      </c>
      <c r="O281" s="27">
        <v>860</v>
      </c>
      <c r="P281" s="27"/>
      <c r="Q281" s="27"/>
      <c r="R281" s="1"/>
      <c r="S281" s="27"/>
      <c r="T281" s="27"/>
      <c r="U281" s="27"/>
      <c r="V281" s="27"/>
      <c r="W281" s="27"/>
      <c r="X281" s="75">
        <v>5.5E-2</v>
      </c>
      <c r="Y281" s="75">
        <v>2.4</v>
      </c>
      <c r="Z281" s="75">
        <v>860</v>
      </c>
      <c r="AA281" s="143" t="s">
        <v>310</v>
      </c>
      <c r="AB281" s="27">
        <v>50</v>
      </c>
      <c r="AC281" s="27">
        <v>25</v>
      </c>
      <c r="AD281" s="27">
        <v>150</v>
      </c>
      <c r="AE281" s="75"/>
      <c r="AF281" s="27"/>
      <c r="AG281" s="27"/>
      <c r="AH281" s="27">
        <v>15</v>
      </c>
      <c r="AI281" s="27"/>
      <c r="AJ281" s="27">
        <v>10</v>
      </c>
      <c r="AK281" s="27"/>
      <c r="AL281" s="27" t="s">
        <v>2135</v>
      </c>
      <c r="AM281" s="27" t="s">
        <v>2136</v>
      </c>
      <c r="AN281" s="27" t="s">
        <v>1561</v>
      </c>
      <c r="AO281" s="27"/>
      <c r="AP281" s="27"/>
      <c r="AQ281" s="27" t="s">
        <v>2188</v>
      </c>
      <c r="AT281" s="27" t="str">
        <f t="shared" ca="1" si="188"/>
        <v>Действащо</v>
      </c>
      <c r="AU281" s="27" t="str">
        <f t="shared" si="189"/>
        <v/>
      </c>
      <c r="CE281" s="27" t="str">
        <f t="shared" si="190"/>
        <v/>
      </c>
      <c r="CF281" s="30" t="str">
        <f t="shared" si="208"/>
        <v/>
      </c>
      <c r="CG281" s="30" t="e">
        <f>IF(TRIM(MID(SUBSTITUTE($CE281," ",REPT(" ",99)),COLUMN(#REF!)*99-98,99))="","",DATEVALUE(TRIM(MID(SUBSTITUTE($CE281," ",REPT(" ",99)),COLUMN(#REF!)*99-98,99))))</f>
        <v>#REF!</v>
      </c>
      <c r="CH281" s="30" t="str">
        <f t="shared" si="191"/>
        <v/>
      </c>
      <c r="CI281" s="30" t="str">
        <f t="shared" si="192"/>
        <v/>
      </c>
      <c r="CJ281" s="30" t="str">
        <f t="shared" si="193"/>
        <v/>
      </c>
      <c r="CK281" s="30" t="str">
        <f t="shared" si="194"/>
        <v/>
      </c>
      <c r="CL281" s="30" t="str">
        <f t="shared" si="195"/>
        <v/>
      </c>
      <c r="CM281" s="30" t="str">
        <f t="shared" si="196"/>
        <v/>
      </c>
      <c r="CN281" s="30" t="str">
        <f t="shared" si="197"/>
        <v/>
      </c>
      <c r="CO281" s="30" t="str">
        <f t="shared" si="198"/>
        <v/>
      </c>
      <c r="CP281" s="27" t="str">
        <f t="shared" si="199"/>
        <v/>
      </c>
      <c r="CQ281" s="30" t="str">
        <f t="shared" si="209"/>
        <v/>
      </c>
      <c r="CR281" s="30" t="e">
        <f>IF(TRIM(MID(SUBSTITUTE($CP281," ",REPT(" ",99)),COLUMN(#REF!)*99-98,99))="","",DATEVALUE(TRIM(MID(SUBSTITUTE($CP281," ",REPT(" ",99)),COLUMN(#REF!)*99-98,99))))</f>
        <v>#REF!</v>
      </c>
      <c r="CS281" s="30" t="str">
        <f t="shared" si="200"/>
        <v/>
      </c>
      <c r="CT281" s="30" t="str">
        <f t="shared" si="201"/>
        <v/>
      </c>
      <c r="CU281" s="30" t="str">
        <f t="shared" si="202"/>
        <v/>
      </c>
      <c r="CV281" s="30" t="str">
        <f t="shared" si="203"/>
        <v/>
      </c>
      <c r="CW281" s="30" t="str">
        <f t="shared" si="204"/>
        <v/>
      </c>
      <c r="CX281" s="30" t="str">
        <f t="shared" si="205"/>
        <v/>
      </c>
      <c r="CY281" s="30" t="str">
        <f t="shared" si="206"/>
        <v/>
      </c>
      <c r="CZ281" s="30" t="str">
        <f t="shared" si="207"/>
        <v/>
      </c>
    </row>
    <row r="282" spans="1:104" s="6" customFormat="1" ht="45" x14ac:dyDescent="0.25">
      <c r="A282" s="27">
        <v>281</v>
      </c>
      <c r="B282" s="27" t="s">
        <v>2205</v>
      </c>
      <c r="C282" s="27" t="s">
        <v>731</v>
      </c>
      <c r="D282" s="28" t="s">
        <v>1435</v>
      </c>
      <c r="E282" s="29" t="s">
        <v>2206</v>
      </c>
      <c r="F282" s="30">
        <v>45811</v>
      </c>
      <c r="G282" s="27" t="s">
        <v>2207</v>
      </c>
      <c r="H282" s="27" t="s">
        <v>545</v>
      </c>
      <c r="I282" s="27">
        <v>63029</v>
      </c>
      <c r="J282" s="30">
        <v>45811</v>
      </c>
      <c r="K282" s="27" t="s">
        <v>818</v>
      </c>
      <c r="L282" s="27" t="s">
        <v>546</v>
      </c>
      <c r="M282" s="27" t="s">
        <v>2208</v>
      </c>
      <c r="N282" s="27" t="s">
        <v>373</v>
      </c>
      <c r="O282" s="27">
        <v>97500</v>
      </c>
      <c r="P282" s="27"/>
      <c r="Q282" s="27"/>
      <c r="R282" s="1"/>
      <c r="S282" s="27"/>
      <c r="T282" s="27"/>
      <c r="U282" s="27"/>
      <c r="V282" s="27"/>
      <c r="W282" s="27"/>
      <c r="X282" s="75">
        <v>32.729999999999997</v>
      </c>
      <c r="Y282" s="75">
        <v>267</v>
      </c>
      <c r="Z282" s="75"/>
      <c r="AA282" s="143" t="s">
        <v>310</v>
      </c>
      <c r="AB282" s="27">
        <v>60</v>
      </c>
      <c r="AC282" s="27">
        <v>25</v>
      </c>
      <c r="AD282" s="27">
        <v>125</v>
      </c>
      <c r="AE282" s="75">
        <v>2</v>
      </c>
      <c r="AF282" s="27">
        <v>0.04</v>
      </c>
      <c r="AG282" s="27">
        <v>10</v>
      </c>
      <c r="AH282" s="27">
        <v>15</v>
      </c>
      <c r="AI282" s="27">
        <v>2</v>
      </c>
      <c r="AJ282" s="27">
        <v>0.3</v>
      </c>
      <c r="AK282" s="27" t="s">
        <v>2209</v>
      </c>
      <c r="AL282" s="27" t="s">
        <v>2210</v>
      </c>
      <c r="AM282" s="27" t="s">
        <v>2211</v>
      </c>
      <c r="AN282" s="27" t="s">
        <v>2212</v>
      </c>
      <c r="AO282" s="27"/>
      <c r="AP282" s="27"/>
      <c r="AQ282" s="27" t="s">
        <v>2188</v>
      </c>
      <c r="AT282" s="27" t="str">
        <f t="shared" ca="1" si="188"/>
        <v>Действащо</v>
      </c>
      <c r="AU282" s="27" t="str">
        <f t="shared" si="189"/>
        <v/>
      </c>
      <c r="CE282" s="27" t="str">
        <f t="shared" si="190"/>
        <v/>
      </c>
      <c r="CF282" s="30" t="str">
        <f t="shared" si="208"/>
        <v/>
      </c>
      <c r="CG282" s="30" t="e">
        <f>IF(TRIM(MID(SUBSTITUTE($CE282," ",REPT(" ",99)),COLUMN(#REF!)*99-98,99))="","",DATEVALUE(TRIM(MID(SUBSTITUTE($CE282," ",REPT(" ",99)),COLUMN(#REF!)*99-98,99))))</f>
        <v>#REF!</v>
      </c>
      <c r="CH282" s="30" t="str">
        <f t="shared" si="191"/>
        <v/>
      </c>
      <c r="CI282" s="30" t="str">
        <f t="shared" si="192"/>
        <v/>
      </c>
      <c r="CJ282" s="30" t="str">
        <f t="shared" si="193"/>
        <v/>
      </c>
      <c r="CK282" s="30" t="str">
        <f t="shared" si="194"/>
        <v/>
      </c>
      <c r="CL282" s="30" t="str">
        <f t="shared" si="195"/>
        <v/>
      </c>
      <c r="CM282" s="30" t="str">
        <f t="shared" si="196"/>
        <v/>
      </c>
      <c r="CN282" s="30" t="str">
        <f t="shared" si="197"/>
        <v/>
      </c>
      <c r="CO282" s="30" t="str">
        <f t="shared" si="198"/>
        <v/>
      </c>
      <c r="CP282" s="27" t="str">
        <f t="shared" si="199"/>
        <v/>
      </c>
      <c r="CQ282" s="30" t="str">
        <f t="shared" si="209"/>
        <v/>
      </c>
      <c r="CR282" s="30" t="e">
        <f>IF(TRIM(MID(SUBSTITUTE($CP282," ",REPT(" ",99)),COLUMN(#REF!)*99-98,99))="","",DATEVALUE(TRIM(MID(SUBSTITUTE($CP282," ",REPT(" ",99)),COLUMN(#REF!)*99-98,99))))</f>
        <v>#REF!</v>
      </c>
      <c r="CS282" s="30" t="str">
        <f t="shared" si="200"/>
        <v/>
      </c>
      <c r="CT282" s="30" t="str">
        <f t="shared" si="201"/>
        <v/>
      </c>
      <c r="CU282" s="30" t="str">
        <f t="shared" si="202"/>
        <v/>
      </c>
      <c r="CV282" s="30" t="str">
        <f t="shared" si="203"/>
        <v/>
      </c>
      <c r="CW282" s="30" t="str">
        <f t="shared" si="204"/>
        <v/>
      </c>
      <c r="CX282" s="30" t="str">
        <f t="shared" si="205"/>
        <v/>
      </c>
      <c r="CY282" s="30" t="str">
        <f t="shared" si="206"/>
        <v/>
      </c>
      <c r="CZ282" s="30" t="str">
        <f t="shared" si="207"/>
        <v/>
      </c>
    </row>
    <row r="283" spans="1:104" s="6" customFormat="1" ht="60" x14ac:dyDescent="0.25">
      <c r="A283" s="27">
        <v>281</v>
      </c>
      <c r="B283" s="27" t="s">
        <v>2217</v>
      </c>
      <c r="C283" s="27" t="s">
        <v>238</v>
      </c>
      <c r="D283" s="28" t="s">
        <v>2218</v>
      </c>
      <c r="E283" s="29" t="s">
        <v>2219</v>
      </c>
      <c r="F283" s="30">
        <v>45833</v>
      </c>
      <c r="G283" s="27" t="s">
        <v>2220</v>
      </c>
      <c r="H283" s="27" t="s">
        <v>238</v>
      </c>
      <c r="I283" s="27">
        <v>73626</v>
      </c>
      <c r="J283" s="30">
        <v>45833</v>
      </c>
      <c r="K283" s="27" t="s">
        <v>818</v>
      </c>
      <c r="L283" s="27" t="s">
        <v>1184</v>
      </c>
      <c r="M283" s="27" t="s">
        <v>1860</v>
      </c>
      <c r="N283" s="27" t="s">
        <v>141</v>
      </c>
      <c r="O283" s="27">
        <v>12319</v>
      </c>
      <c r="P283" s="27"/>
      <c r="Q283" s="27"/>
      <c r="R283" s="1"/>
      <c r="S283" s="27"/>
      <c r="T283" s="27"/>
      <c r="U283" s="27"/>
      <c r="V283" s="27"/>
      <c r="W283" s="27"/>
      <c r="X283" s="75">
        <v>1.63</v>
      </c>
      <c r="Y283" s="75">
        <v>33.75</v>
      </c>
      <c r="Z283" s="75">
        <v>12319</v>
      </c>
      <c r="AA283" s="27" t="s">
        <v>310</v>
      </c>
      <c r="AB283" s="27">
        <v>60</v>
      </c>
      <c r="AC283" s="27">
        <v>25</v>
      </c>
      <c r="AD283" s="27">
        <v>125</v>
      </c>
      <c r="AE283" s="75">
        <v>2</v>
      </c>
      <c r="AF283" s="27" t="s">
        <v>2221</v>
      </c>
      <c r="AG283" s="27">
        <v>10</v>
      </c>
      <c r="AH283" s="27">
        <v>15</v>
      </c>
      <c r="AI283" s="27">
        <v>2</v>
      </c>
      <c r="AJ283" s="27">
        <v>0.03</v>
      </c>
      <c r="AK283" s="27"/>
      <c r="AL283" s="27" t="s">
        <v>2222</v>
      </c>
      <c r="AM283" s="27" t="s">
        <v>2223</v>
      </c>
      <c r="AN283" s="27" t="s">
        <v>2024</v>
      </c>
      <c r="AO283" s="27"/>
      <c r="AP283" s="27"/>
      <c r="AQ283" s="27" t="s">
        <v>2150</v>
      </c>
      <c r="AT283" s="27" t="str">
        <f t="shared" ca="1" si="188"/>
        <v>Действащо</v>
      </c>
      <c r="AU283" s="27" t="str">
        <f t="shared" si="189"/>
        <v/>
      </c>
      <c r="CE283" s="27" t="str">
        <f t="shared" si="190"/>
        <v/>
      </c>
      <c r="CF283" s="30" t="str">
        <f t="shared" si="208"/>
        <v/>
      </c>
      <c r="CG283" s="30" t="e">
        <f>IF(TRIM(MID(SUBSTITUTE($CE283," ",REPT(" ",99)),COLUMN(#REF!)*99-98,99))="","",DATEVALUE(TRIM(MID(SUBSTITUTE($CE283," ",REPT(" ",99)),COLUMN(#REF!)*99-98,99))))</f>
        <v>#REF!</v>
      </c>
      <c r="CH283" s="30" t="str">
        <f t="shared" si="191"/>
        <v/>
      </c>
      <c r="CI283" s="30" t="str">
        <f t="shared" si="192"/>
        <v/>
      </c>
      <c r="CJ283" s="30" t="str">
        <f t="shared" si="193"/>
        <v/>
      </c>
      <c r="CK283" s="30" t="str">
        <f t="shared" si="194"/>
        <v/>
      </c>
      <c r="CL283" s="30" t="str">
        <f t="shared" si="195"/>
        <v/>
      </c>
      <c r="CM283" s="30" t="str">
        <f t="shared" si="196"/>
        <v/>
      </c>
      <c r="CN283" s="30" t="str">
        <f t="shared" si="197"/>
        <v/>
      </c>
      <c r="CO283" s="30" t="str">
        <f t="shared" si="198"/>
        <v/>
      </c>
      <c r="CP283" s="27" t="str">
        <f t="shared" si="199"/>
        <v/>
      </c>
      <c r="CQ283" s="30" t="str">
        <f t="shared" si="209"/>
        <v/>
      </c>
      <c r="CR283" s="30" t="e">
        <f>IF(TRIM(MID(SUBSTITUTE($CP283," ",REPT(" ",99)),COLUMN(#REF!)*99-98,99))="","",DATEVALUE(TRIM(MID(SUBSTITUTE($CP283," ",REPT(" ",99)),COLUMN(#REF!)*99-98,99))))</f>
        <v>#REF!</v>
      </c>
      <c r="CS283" s="30" t="str">
        <f t="shared" si="200"/>
        <v/>
      </c>
      <c r="CT283" s="30" t="str">
        <f t="shared" si="201"/>
        <v/>
      </c>
      <c r="CU283" s="30" t="str">
        <f t="shared" si="202"/>
        <v/>
      </c>
      <c r="CV283" s="30" t="str">
        <f t="shared" si="203"/>
        <v/>
      </c>
      <c r="CW283" s="30" t="str">
        <f t="shared" si="204"/>
        <v/>
      </c>
      <c r="CX283" s="30" t="str">
        <f t="shared" si="205"/>
        <v/>
      </c>
      <c r="CY283" s="30" t="str">
        <f t="shared" si="206"/>
        <v/>
      </c>
      <c r="CZ283" s="30" t="str">
        <f t="shared" si="207"/>
        <v/>
      </c>
    </row>
    <row r="284" spans="1:104" s="10" customFormat="1" ht="85.5" customHeight="1" x14ac:dyDescent="0.25">
      <c r="A284" s="52">
        <v>282</v>
      </c>
      <c r="B284" s="52" t="s">
        <v>2237</v>
      </c>
      <c r="C284" s="52" t="s">
        <v>684</v>
      </c>
      <c r="D284" s="53" t="s">
        <v>2239</v>
      </c>
      <c r="E284" s="54" t="s">
        <v>2238</v>
      </c>
      <c r="F284" s="55">
        <v>46195</v>
      </c>
      <c r="G284" s="52" t="s">
        <v>2240</v>
      </c>
      <c r="H284" s="52" t="s">
        <v>684</v>
      </c>
      <c r="I284" s="52">
        <v>36590</v>
      </c>
      <c r="J284" s="55">
        <v>46195</v>
      </c>
      <c r="K284" s="55">
        <v>48029</v>
      </c>
      <c r="L284" s="52" t="s">
        <v>485</v>
      </c>
      <c r="M284" s="52" t="s">
        <v>2242</v>
      </c>
      <c r="N284" s="52" t="s">
        <v>447</v>
      </c>
      <c r="O284" s="52">
        <v>350400</v>
      </c>
      <c r="P284" s="52" t="s">
        <v>2276</v>
      </c>
      <c r="Q284" s="55">
        <v>46255</v>
      </c>
      <c r="R284" s="85"/>
      <c r="S284" s="52"/>
      <c r="T284" s="52"/>
      <c r="U284" s="52"/>
      <c r="V284" s="52"/>
      <c r="W284" s="52"/>
      <c r="X284" s="95">
        <v>40</v>
      </c>
      <c r="Y284" s="95">
        <v>960</v>
      </c>
      <c r="Z284" s="95">
        <v>350400</v>
      </c>
      <c r="AA284" s="52" t="s">
        <v>212</v>
      </c>
      <c r="AB284" s="52">
        <v>50</v>
      </c>
      <c r="AC284" s="52"/>
      <c r="AD284" s="52">
        <v>150</v>
      </c>
      <c r="AE284" s="95"/>
      <c r="AF284" s="52"/>
      <c r="AG284" s="52"/>
      <c r="AH284" s="52"/>
      <c r="AI284" s="52"/>
      <c r="AJ284" s="52">
        <v>10</v>
      </c>
      <c r="AK284" s="52" t="s">
        <v>2243</v>
      </c>
      <c r="AL284" s="52" t="s">
        <v>2245</v>
      </c>
      <c r="AM284" s="52" t="s">
        <v>2246</v>
      </c>
      <c r="AN284" s="52" t="s">
        <v>1561</v>
      </c>
      <c r="AO284" s="52"/>
      <c r="AP284" s="52"/>
      <c r="AQ284" s="52" t="s">
        <v>2150</v>
      </c>
      <c r="AT284" s="52" t="str">
        <f t="shared" ca="1" si="188"/>
        <v>Действащо</v>
      </c>
      <c r="AU284" s="52" t="str">
        <f t="shared" si="189"/>
        <v/>
      </c>
      <c r="CE284" s="52" t="str">
        <f t="shared" si="190"/>
        <v>21.08.2026</v>
      </c>
      <c r="CF284" s="55">
        <f t="shared" si="208"/>
        <v>46255</v>
      </c>
      <c r="CG284" s="55" t="e">
        <f>IF(TRIM(MID(SUBSTITUTE($CE284," ",REPT(" ",99)),COLUMN(#REF!)*99-98,99))="","",DATEVALUE(TRIM(MID(SUBSTITUTE($CE284," ",REPT(" ",99)),COLUMN(#REF!)*99-98,99))))</f>
        <v>#REF!</v>
      </c>
      <c r="CH284" s="55" t="str">
        <f t="shared" si="191"/>
        <v/>
      </c>
      <c r="CI284" s="55" t="str">
        <f t="shared" si="192"/>
        <v/>
      </c>
      <c r="CJ284" s="55" t="str">
        <f t="shared" si="193"/>
        <v/>
      </c>
      <c r="CK284" s="55" t="str">
        <f t="shared" si="194"/>
        <v/>
      </c>
      <c r="CL284" s="55" t="str">
        <f t="shared" si="195"/>
        <v/>
      </c>
      <c r="CM284" s="55" t="str">
        <f t="shared" si="196"/>
        <v/>
      </c>
      <c r="CN284" s="55" t="str">
        <f t="shared" si="197"/>
        <v/>
      </c>
      <c r="CO284" s="55" t="str">
        <f t="shared" si="198"/>
        <v/>
      </c>
      <c r="CP284" s="52" t="str">
        <f t="shared" si="199"/>
        <v/>
      </c>
      <c r="CQ284" s="55" t="str">
        <f t="shared" si="209"/>
        <v/>
      </c>
      <c r="CR284" s="55" t="e">
        <f>IF(TRIM(MID(SUBSTITUTE($CP284," ",REPT(" ",99)),COLUMN(#REF!)*99-98,99))="","",DATEVALUE(TRIM(MID(SUBSTITUTE($CP284," ",REPT(" ",99)),COLUMN(#REF!)*99-98,99))))</f>
        <v>#REF!</v>
      </c>
      <c r="CS284" s="55" t="str">
        <f t="shared" si="200"/>
        <v/>
      </c>
      <c r="CT284" s="55" t="str">
        <f t="shared" si="201"/>
        <v/>
      </c>
      <c r="CU284" s="55" t="str">
        <f t="shared" si="202"/>
        <v/>
      </c>
      <c r="CV284" s="55" t="str">
        <f t="shared" si="203"/>
        <v/>
      </c>
      <c r="CW284" s="55" t="str">
        <f t="shared" si="204"/>
        <v/>
      </c>
      <c r="CX284" s="55" t="str">
        <f t="shared" si="205"/>
        <v/>
      </c>
      <c r="CY284" s="55" t="str">
        <f t="shared" si="206"/>
        <v/>
      </c>
      <c r="CZ284" s="55" t="str">
        <f t="shared" si="207"/>
        <v/>
      </c>
    </row>
    <row r="285" spans="1:104" s="10" customFormat="1" ht="84" customHeight="1" x14ac:dyDescent="0.25">
      <c r="A285" s="52">
        <v>283</v>
      </c>
      <c r="B285" s="52" t="s">
        <v>2237</v>
      </c>
      <c r="C285" s="52" t="s">
        <v>684</v>
      </c>
      <c r="D285" s="53" t="s">
        <v>2239</v>
      </c>
      <c r="E285" s="54" t="s">
        <v>2238</v>
      </c>
      <c r="F285" s="55">
        <v>46195</v>
      </c>
      <c r="G285" s="52" t="s">
        <v>2241</v>
      </c>
      <c r="H285" s="52" t="s">
        <v>684</v>
      </c>
      <c r="I285" s="52">
        <v>36590</v>
      </c>
      <c r="J285" s="55">
        <v>46195</v>
      </c>
      <c r="K285" s="55">
        <v>48029</v>
      </c>
      <c r="L285" s="52" t="s">
        <v>485</v>
      </c>
      <c r="M285" s="52" t="s">
        <v>2242</v>
      </c>
      <c r="N285" s="52" t="s">
        <v>447</v>
      </c>
      <c r="O285" s="52">
        <v>18250</v>
      </c>
      <c r="P285" s="52" t="s">
        <v>2276</v>
      </c>
      <c r="Q285" s="55">
        <v>46255</v>
      </c>
      <c r="R285" s="85"/>
      <c r="S285" s="52"/>
      <c r="T285" s="52"/>
      <c r="U285" s="52"/>
      <c r="V285" s="52"/>
      <c r="W285" s="52"/>
      <c r="X285" s="95">
        <v>25</v>
      </c>
      <c r="Y285" s="95">
        <v>50</v>
      </c>
      <c r="Z285" s="95">
        <v>18250</v>
      </c>
      <c r="AA285" s="52" t="s">
        <v>212</v>
      </c>
      <c r="AB285" s="52">
        <v>60</v>
      </c>
      <c r="AC285" s="52">
        <v>25</v>
      </c>
      <c r="AD285" s="52">
        <v>125</v>
      </c>
      <c r="AE285" s="95"/>
      <c r="AF285" s="52"/>
      <c r="AG285" s="52"/>
      <c r="AH285" s="52"/>
      <c r="AI285" s="52"/>
      <c r="AJ285" s="52">
        <v>10</v>
      </c>
      <c r="AK285" s="52" t="s">
        <v>2244</v>
      </c>
      <c r="AL285" s="52" t="s">
        <v>2247</v>
      </c>
      <c r="AM285" s="52" t="s">
        <v>2248</v>
      </c>
      <c r="AN285" s="52" t="s">
        <v>1561</v>
      </c>
      <c r="AO285" s="52"/>
      <c r="AP285" s="52"/>
      <c r="AQ285" s="52" t="s">
        <v>2150</v>
      </c>
      <c r="AT285" s="52" t="str">
        <f t="shared" ca="1" si="188"/>
        <v>Действащо</v>
      </c>
      <c r="AU285" s="52" t="str">
        <f t="shared" si="189"/>
        <v/>
      </c>
      <c r="CE285" s="52" t="str">
        <f t="shared" si="190"/>
        <v>21.08.2026</v>
      </c>
      <c r="CF285" s="55">
        <f t="shared" si="208"/>
        <v>46255</v>
      </c>
      <c r="CG285" s="55" t="e">
        <f>IF(TRIM(MID(SUBSTITUTE($CE285," ",REPT(" ",99)),COLUMN(#REF!)*99-98,99))="","",DATEVALUE(TRIM(MID(SUBSTITUTE($CE285," ",REPT(" ",99)),COLUMN(#REF!)*99-98,99))))</f>
        <v>#REF!</v>
      </c>
      <c r="CH285" s="55" t="str">
        <f t="shared" si="191"/>
        <v/>
      </c>
      <c r="CI285" s="55" t="str">
        <f t="shared" si="192"/>
        <v/>
      </c>
      <c r="CJ285" s="55" t="str">
        <f t="shared" si="193"/>
        <v/>
      </c>
      <c r="CK285" s="55" t="str">
        <f t="shared" si="194"/>
        <v/>
      </c>
      <c r="CL285" s="55" t="str">
        <f t="shared" si="195"/>
        <v/>
      </c>
      <c r="CM285" s="55" t="str">
        <f t="shared" si="196"/>
        <v/>
      </c>
      <c r="CN285" s="55" t="str">
        <f t="shared" si="197"/>
        <v/>
      </c>
      <c r="CO285" s="55" t="str">
        <f t="shared" si="198"/>
        <v/>
      </c>
      <c r="CP285" s="52" t="str">
        <f t="shared" si="199"/>
        <v/>
      </c>
      <c r="CQ285" s="55" t="str">
        <f t="shared" si="209"/>
        <v/>
      </c>
      <c r="CR285" s="55" t="e">
        <f>IF(TRIM(MID(SUBSTITUTE($CP285," ",REPT(" ",99)),COLUMN(#REF!)*99-98,99))="","",DATEVALUE(TRIM(MID(SUBSTITUTE($CP285," ",REPT(" ",99)),COLUMN(#REF!)*99-98,99))))</f>
        <v>#REF!</v>
      </c>
      <c r="CS285" s="55" t="str">
        <f t="shared" si="200"/>
        <v/>
      </c>
      <c r="CT285" s="55" t="str">
        <f t="shared" si="201"/>
        <v/>
      </c>
      <c r="CU285" s="55" t="str">
        <f t="shared" si="202"/>
        <v/>
      </c>
      <c r="CV285" s="55" t="str">
        <f t="shared" si="203"/>
        <v/>
      </c>
      <c r="CW285" s="55" t="str">
        <f t="shared" si="204"/>
        <v/>
      </c>
      <c r="CX285" s="55" t="str">
        <f t="shared" si="205"/>
        <v/>
      </c>
      <c r="CY285" s="55" t="str">
        <f t="shared" si="206"/>
        <v/>
      </c>
      <c r="CZ285" s="55" t="str">
        <f t="shared" si="207"/>
        <v/>
      </c>
    </row>
    <row r="286" spans="1:104" s="6" customFormat="1" ht="57" customHeight="1" x14ac:dyDescent="0.25">
      <c r="A286" s="27">
        <v>284</v>
      </c>
      <c r="B286" s="27" t="s">
        <v>2264</v>
      </c>
      <c r="C286" s="27" t="s">
        <v>2265</v>
      </c>
      <c r="D286" s="28" t="s">
        <v>2266</v>
      </c>
      <c r="E286" s="29" t="s">
        <v>2261</v>
      </c>
      <c r="F286" s="30">
        <v>46231</v>
      </c>
      <c r="G286" s="27" t="s">
        <v>2262</v>
      </c>
      <c r="H286" s="27" t="s">
        <v>1221</v>
      </c>
      <c r="I286" s="27">
        <v>83404</v>
      </c>
      <c r="J286" s="30">
        <v>46231</v>
      </c>
      <c r="K286" s="30">
        <v>48060</v>
      </c>
      <c r="L286" s="296" t="s">
        <v>2263</v>
      </c>
      <c r="M286" s="27" t="s">
        <v>1222</v>
      </c>
      <c r="N286" s="27" t="s">
        <v>82</v>
      </c>
      <c r="O286" s="27">
        <v>3650</v>
      </c>
      <c r="P286" s="27"/>
      <c r="Q286" s="27"/>
      <c r="R286" s="1"/>
      <c r="S286" s="27"/>
      <c r="T286" s="27"/>
      <c r="U286" s="27"/>
      <c r="V286" s="27"/>
      <c r="W286" s="27"/>
      <c r="X286" s="28" t="s">
        <v>2267</v>
      </c>
      <c r="Y286" s="75">
        <v>10</v>
      </c>
      <c r="Z286" s="75">
        <v>3650</v>
      </c>
      <c r="AA286" s="27" t="s">
        <v>192</v>
      </c>
      <c r="AB286" s="27">
        <v>35</v>
      </c>
      <c r="AC286" s="27">
        <v>15</v>
      </c>
      <c r="AD286" s="27"/>
      <c r="AE286" s="75">
        <v>2</v>
      </c>
      <c r="AF286" s="27">
        <v>0.04</v>
      </c>
      <c r="AG286" s="27">
        <v>10</v>
      </c>
      <c r="AH286" s="27"/>
      <c r="AI286" s="27"/>
      <c r="AJ286" s="27"/>
      <c r="AK286" s="296" t="s">
        <v>2268</v>
      </c>
      <c r="AL286" s="296" t="s">
        <v>2014</v>
      </c>
      <c r="AM286" s="296" t="s">
        <v>2015</v>
      </c>
      <c r="AN286" s="296" t="s">
        <v>1561</v>
      </c>
      <c r="AO286" s="27"/>
      <c r="AP286" s="27"/>
      <c r="AQ286" s="27" t="s">
        <v>2159</v>
      </c>
      <c r="AT286" s="27" t="str">
        <f t="shared" ca="1" si="188"/>
        <v>Действащо</v>
      </c>
      <c r="AU286" s="27" t="str">
        <f t="shared" si="189"/>
        <v/>
      </c>
      <c r="CE286" s="27" t="str">
        <f t="shared" si="190"/>
        <v/>
      </c>
      <c r="CF286" s="30" t="str">
        <f t="shared" si="208"/>
        <v/>
      </c>
      <c r="CG286" s="30" t="e">
        <f>IF(TRIM(MID(SUBSTITUTE($CE286," ",REPT(" ",99)),COLUMN(#REF!)*99-98,99))="","",DATEVALUE(TRIM(MID(SUBSTITUTE($CE286," ",REPT(" ",99)),COLUMN(#REF!)*99-98,99))))</f>
        <v>#REF!</v>
      </c>
      <c r="CH286" s="30" t="str">
        <f t="shared" si="191"/>
        <v/>
      </c>
      <c r="CI286" s="30" t="str">
        <f t="shared" si="192"/>
        <v/>
      </c>
      <c r="CJ286" s="30" t="str">
        <f t="shared" si="193"/>
        <v/>
      </c>
      <c r="CK286" s="30" t="str">
        <f t="shared" si="194"/>
        <v/>
      </c>
      <c r="CL286" s="30" t="str">
        <f t="shared" si="195"/>
        <v/>
      </c>
      <c r="CM286" s="30" t="str">
        <f t="shared" si="196"/>
        <v/>
      </c>
      <c r="CN286" s="30" t="str">
        <f t="shared" si="197"/>
        <v/>
      </c>
      <c r="CO286" s="30" t="str">
        <f t="shared" si="198"/>
        <v/>
      </c>
      <c r="CP286" s="27" t="str">
        <f t="shared" si="199"/>
        <v/>
      </c>
      <c r="CQ286" s="30" t="str">
        <f t="shared" si="209"/>
        <v/>
      </c>
      <c r="CR286" s="30" t="e">
        <f>IF(TRIM(MID(SUBSTITUTE($CP286," ",REPT(" ",99)),COLUMN(#REF!)*99-98,99))="","",DATEVALUE(TRIM(MID(SUBSTITUTE($CP286," ",REPT(" ",99)),COLUMN(#REF!)*99-98,99))))</f>
        <v>#REF!</v>
      </c>
      <c r="CS286" s="30" t="str">
        <f t="shared" si="200"/>
        <v/>
      </c>
      <c r="CT286" s="30" t="str">
        <f t="shared" si="201"/>
        <v/>
      </c>
      <c r="CU286" s="30" t="str">
        <f t="shared" si="202"/>
        <v/>
      </c>
      <c r="CV286" s="30" t="str">
        <f t="shared" si="203"/>
        <v/>
      </c>
      <c r="CW286" s="30" t="str">
        <f t="shared" si="204"/>
        <v/>
      </c>
      <c r="CX286" s="30" t="str">
        <f t="shared" si="205"/>
        <v/>
      </c>
      <c r="CY286" s="30" t="str">
        <f t="shared" si="206"/>
        <v/>
      </c>
      <c r="CZ286" s="30" t="str">
        <f t="shared" si="207"/>
        <v/>
      </c>
    </row>
    <row r="287" spans="1:104" s="6" customFormat="1" ht="89.25" customHeight="1" x14ac:dyDescent="0.25">
      <c r="A287" s="27">
        <v>285</v>
      </c>
      <c r="B287" s="297" t="s">
        <v>1242</v>
      </c>
      <c r="C287" s="297" t="s">
        <v>1243</v>
      </c>
      <c r="D287" s="298">
        <v>931657</v>
      </c>
      <c r="E287" s="299" t="s">
        <v>2270</v>
      </c>
      <c r="F287" s="300">
        <v>46247</v>
      </c>
      <c r="G287" s="297" t="s">
        <v>2271</v>
      </c>
      <c r="H287" s="297" t="s">
        <v>1243</v>
      </c>
      <c r="I287" s="301">
        <v>67708</v>
      </c>
      <c r="J287" s="300">
        <v>46247</v>
      </c>
      <c r="K287" s="300" t="s">
        <v>818</v>
      </c>
      <c r="L287" s="297" t="s">
        <v>1246</v>
      </c>
      <c r="M287" s="297" t="s">
        <v>1247</v>
      </c>
      <c r="N287" s="297" t="s">
        <v>142</v>
      </c>
      <c r="O287" s="27">
        <v>543349.94999999995</v>
      </c>
      <c r="P287" s="27"/>
      <c r="Q287" s="27"/>
      <c r="R287" s="1"/>
      <c r="S287" s="27"/>
      <c r="T287" s="27"/>
      <c r="U287" s="27"/>
      <c r="V287" s="27"/>
      <c r="W287" s="27"/>
      <c r="X287" s="75">
        <v>93.43</v>
      </c>
      <c r="Y287" s="75">
        <v>1488.63</v>
      </c>
      <c r="Z287" s="75">
        <v>543349.94999999995</v>
      </c>
      <c r="AA287" s="27" t="s">
        <v>2272</v>
      </c>
      <c r="AB287" s="27">
        <v>35</v>
      </c>
      <c r="AC287" s="27">
        <v>25</v>
      </c>
      <c r="AD287" s="27">
        <v>125</v>
      </c>
      <c r="AE287" s="75">
        <v>2</v>
      </c>
      <c r="AF287" s="27" t="s">
        <v>2221</v>
      </c>
      <c r="AG287" s="27">
        <v>10</v>
      </c>
      <c r="AH287" s="27">
        <v>15</v>
      </c>
      <c r="AI287" s="27">
        <v>2</v>
      </c>
      <c r="AJ287" s="27">
        <v>0.03</v>
      </c>
      <c r="AK287" s="27" t="s">
        <v>2273</v>
      </c>
      <c r="AL287" s="27" t="s">
        <v>2274</v>
      </c>
      <c r="AM287" s="27" t="s">
        <v>2275</v>
      </c>
      <c r="AN287" s="296" t="s">
        <v>1561</v>
      </c>
      <c r="AO287" s="27"/>
      <c r="AP287" s="27"/>
      <c r="AQ287" s="27" t="s">
        <v>2150</v>
      </c>
      <c r="AT287" s="27" t="str">
        <f t="shared" ca="1" si="188"/>
        <v>Действащо</v>
      </c>
      <c r="AU287" s="27" t="str">
        <f t="shared" si="189"/>
        <v/>
      </c>
      <c r="CE287" s="27" t="str">
        <f t="shared" si="190"/>
        <v/>
      </c>
      <c r="CF287" s="30" t="str">
        <f t="shared" si="208"/>
        <v/>
      </c>
      <c r="CG287" s="30" t="e">
        <f>IF(TRIM(MID(SUBSTITUTE($CE287," ",REPT(" ",99)),COLUMN(#REF!)*99-98,99))="","",DATEVALUE(TRIM(MID(SUBSTITUTE($CE287," ",REPT(" ",99)),COLUMN(#REF!)*99-98,99))))</f>
        <v>#REF!</v>
      </c>
      <c r="CH287" s="30" t="str">
        <f t="shared" si="191"/>
        <v/>
      </c>
      <c r="CI287" s="30" t="str">
        <f t="shared" si="192"/>
        <v/>
      </c>
      <c r="CJ287" s="30" t="str">
        <f t="shared" si="193"/>
        <v/>
      </c>
      <c r="CK287" s="30" t="str">
        <f t="shared" si="194"/>
        <v/>
      </c>
      <c r="CL287" s="30" t="str">
        <f t="shared" si="195"/>
        <v/>
      </c>
      <c r="CM287" s="30" t="str">
        <f t="shared" si="196"/>
        <v/>
      </c>
      <c r="CN287" s="30" t="str">
        <f t="shared" si="197"/>
        <v/>
      </c>
      <c r="CO287" s="30" t="str">
        <f t="shared" si="198"/>
        <v/>
      </c>
      <c r="CP287" s="27" t="str">
        <f t="shared" si="199"/>
        <v/>
      </c>
      <c r="CQ287" s="30" t="str">
        <f t="shared" si="209"/>
        <v/>
      </c>
      <c r="CR287" s="30" t="e">
        <f>IF(TRIM(MID(SUBSTITUTE($CP287," ",REPT(" ",99)),COLUMN(#REF!)*99-98,99))="","",DATEVALUE(TRIM(MID(SUBSTITUTE($CP287," ",REPT(" ",99)),COLUMN(#REF!)*99-98,99))))</f>
        <v>#REF!</v>
      </c>
      <c r="CS287" s="30" t="str">
        <f t="shared" si="200"/>
        <v/>
      </c>
      <c r="CT287" s="30" t="str">
        <f t="shared" si="201"/>
        <v/>
      </c>
      <c r="CU287" s="30" t="str">
        <f t="shared" si="202"/>
        <v/>
      </c>
      <c r="CV287" s="30" t="str">
        <f t="shared" si="203"/>
        <v/>
      </c>
      <c r="CW287" s="30" t="str">
        <f t="shared" si="204"/>
        <v/>
      </c>
      <c r="CX287" s="30" t="str">
        <f t="shared" si="205"/>
        <v/>
      </c>
      <c r="CY287" s="30" t="str">
        <f t="shared" si="206"/>
        <v/>
      </c>
      <c r="CZ287" s="30" t="str">
        <f t="shared" si="207"/>
        <v/>
      </c>
    </row>
    <row r="288" spans="1:104" s="6" customFormat="1" x14ac:dyDescent="0.25">
      <c r="A288" s="27"/>
      <c r="B288" s="27"/>
      <c r="C288" s="27"/>
      <c r="D288" s="28"/>
      <c r="E288" s="29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1"/>
      <c r="S288" s="27"/>
      <c r="T288" s="27"/>
      <c r="U288" s="27"/>
      <c r="V288" s="27"/>
      <c r="W288" s="27"/>
      <c r="X288" s="75"/>
      <c r="Y288" s="75"/>
      <c r="Z288" s="75"/>
      <c r="AA288" s="27"/>
      <c r="AB288" s="27"/>
      <c r="AC288" s="27"/>
      <c r="AD288" s="27"/>
      <c r="AE288" s="75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T288" s="27" t="str">
        <f t="shared" ca="1" si="188"/>
        <v/>
      </c>
      <c r="AU288" s="27" t="str">
        <f t="shared" si="189"/>
        <v/>
      </c>
      <c r="CE288" s="27" t="str">
        <f t="shared" si="190"/>
        <v/>
      </c>
      <c r="CF288" s="30" t="str">
        <f t="shared" si="208"/>
        <v/>
      </c>
      <c r="CG288" s="30" t="e">
        <f>IF(TRIM(MID(SUBSTITUTE($CE288," ",REPT(" ",99)),COLUMN(#REF!)*99-98,99))="","",DATEVALUE(TRIM(MID(SUBSTITUTE($CE288," ",REPT(" ",99)),COLUMN(#REF!)*99-98,99))))</f>
        <v>#REF!</v>
      </c>
      <c r="CH288" s="30" t="str">
        <f t="shared" si="191"/>
        <v/>
      </c>
      <c r="CI288" s="30" t="str">
        <f t="shared" si="192"/>
        <v/>
      </c>
      <c r="CJ288" s="30" t="str">
        <f t="shared" si="193"/>
        <v/>
      </c>
      <c r="CK288" s="30" t="str">
        <f t="shared" si="194"/>
        <v/>
      </c>
      <c r="CL288" s="30" t="str">
        <f t="shared" si="195"/>
        <v/>
      </c>
      <c r="CM288" s="30" t="str">
        <f t="shared" si="196"/>
        <v/>
      </c>
      <c r="CN288" s="30" t="str">
        <f t="shared" si="197"/>
        <v/>
      </c>
      <c r="CO288" s="30" t="str">
        <f t="shared" si="198"/>
        <v/>
      </c>
      <c r="CP288" s="27" t="str">
        <f t="shared" si="199"/>
        <v/>
      </c>
      <c r="CQ288" s="30" t="str">
        <f t="shared" si="209"/>
        <v/>
      </c>
      <c r="CR288" s="30" t="e">
        <f>IF(TRIM(MID(SUBSTITUTE($CP288," ",REPT(" ",99)),COLUMN(#REF!)*99-98,99))="","",DATEVALUE(TRIM(MID(SUBSTITUTE($CP288," ",REPT(" ",99)),COLUMN(#REF!)*99-98,99))))</f>
        <v>#REF!</v>
      </c>
      <c r="CS288" s="30" t="str">
        <f t="shared" si="200"/>
        <v/>
      </c>
      <c r="CT288" s="30" t="str">
        <f t="shared" si="201"/>
        <v/>
      </c>
      <c r="CU288" s="30" t="str">
        <f t="shared" si="202"/>
        <v/>
      </c>
      <c r="CV288" s="30" t="str">
        <f t="shared" si="203"/>
        <v/>
      </c>
      <c r="CW288" s="30" t="str">
        <f t="shared" si="204"/>
        <v/>
      </c>
      <c r="CX288" s="30" t="str">
        <f t="shared" si="205"/>
        <v/>
      </c>
      <c r="CY288" s="30" t="str">
        <f t="shared" si="206"/>
        <v/>
      </c>
      <c r="CZ288" s="30" t="str">
        <f t="shared" si="207"/>
        <v/>
      </c>
    </row>
    <row r="289" spans="1:104" s="6" customFormat="1" x14ac:dyDescent="0.25">
      <c r="A289" s="27"/>
      <c r="B289" s="27"/>
      <c r="C289" s="27"/>
      <c r="D289" s="28"/>
      <c r="E289" s="29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1"/>
      <c r="S289" s="27"/>
      <c r="T289" s="27"/>
      <c r="U289" s="27"/>
      <c r="V289" s="27"/>
      <c r="W289" s="27"/>
      <c r="X289" s="75"/>
      <c r="Y289" s="75"/>
      <c r="Z289" s="75"/>
      <c r="AA289" s="27"/>
      <c r="AB289" s="27"/>
      <c r="AC289" s="27"/>
      <c r="AD289" s="27"/>
      <c r="AE289" s="75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T289" s="27" t="str">
        <f t="shared" ca="1" si="188"/>
        <v/>
      </c>
      <c r="AU289" s="27" t="str">
        <f t="shared" si="189"/>
        <v/>
      </c>
      <c r="CE289" s="27" t="str">
        <f t="shared" si="190"/>
        <v/>
      </c>
      <c r="CF289" s="30" t="str">
        <f t="shared" si="208"/>
        <v/>
      </c>
      <c r="CG289" s="30" t="e">
        <f>IF(TRIM(MID(SUBSTITUTE($CE289," ",REPT(" ",99)),COLUMN(#REF!)*99-98,99))="","",DATEVALUE(TRIM(MID(SUBSTITUTE($CE289," ",REPT(" ",99)),COLUMN(#REF!)*99-98,99))))</f>
        <v>#REF!</v>
      </c>
      <c r="CH289" s="30" t="str">
        <f t="shared" si="191"/>
        <v/>
      </c>
      <c r="CI289" s="30" t="str">
        <f t="shared" si="192"/>
        <v/>
      </c>
      <c r="CJ289" s="30" t="str">
        <f t="shared" si="193"/>
        <v/>
      </c>
      <c r="CK289" s="30" t="str">
        <f t="shared" si="194"/>
        <v/>
      </c>
      <c r="CL289" s="30" t="str">
        <f t="shared" si="195"/>
        <v/>
      </c>
      <c r="CM289" s="30" t="str">
        <f t="shared" si="196"/>
        <v/>
      </c>
      <c r="CN289" s="30" t="str">
        <f t="shared" si="197"/>
        <v/>
      </c>
      <c r="CO289" s="30" t="str">
        <f t="shared" si="198"/>
        <v/>
      </c>
      <c r="CP289" s="27" t="str">
        <f t="shared" si="199"/>
        <v/>
      </c>
      <c r="CQ289" s="30" t="str">
        <f t="shared" si="209"/>
        <v/>
      </c>
      <c r="CR289" s="30" t="e">
        <f>IF(TRIM(MID(SUBSTITUTE($CP289," ",REPT(" ",99)),COLUMN(#REF!)*99-98,99))="","",DATEVALUE(TRIM(MID(SUBSTITUTE($CP289," ",REPT(" ",99)),COLUMN(#REF!)*99-98,99))))</f>
        <v>#REF!</v>
      </c>
      <c r="CS289" s="30" t="str">
        <f t="shared" si="200"/>
        <v/>
      </c>
      <c r="CT289" s="30" t="str">
        <f t="shared" si="201"/>
        <v/>
      </c>
      <c r="CU289" s="30" t="str">
        <f t="shared" si="202"/>
        <v/>
      </c>
      <c r="CV289" s="30" t="str">
        <f t="shared" si="203"/>
        <v/>
      </c>
      <c r="CW289" s="30" t="str">
        <f t="shared" si="204"/>
        <v/>
      </c>
      <c r="CX289" s="30" t="str">
        <f t="shared" si="205"/>
        <v/>
      </c>
      <c r="CY289" s="30" t="str">
        <f t="shared" si="206"/>
        <v/>
      </c>
      <c r="CZ289" s="30" t="str">
        <f t="shared" si="207"/>
        <v/>
      </c>
    </row>
    <row r="290" spans="1:104" s="6" customFormat="1" x14ac:dyDescent="0.25">
      <c r="A290" s="27"/>
      <c r="B290" s="27"/>
      <c r="C290" s="27"/>
      <c r="D290" s="28"/>
      <c r="E290" s="29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1"/>
      <c r="S290" s="27"/>
      <c r="T290" s="27"/>
      <c r="U290" s="27"/>
      <c r="V290" s="27"/>
      <c r="W290" s="27"/>
      <c r="X290" s="75"/>
      <c r="Y290" s="75"/>
      <c r="Z290" s="75"/>
      <c r="AA290" s="27"/>
      <c r="AB290" s="27"/>
      <c r="AC290" s="27"/>
      <c r="AD290" s="27"/>
      <c r="AE290" s="75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  <c r="AP290" s="27"/>
      <c r="AQ290" s="27"/>
      <c r="AT290" s="27" t="str">
        <f t="shared" ca="1" si="188"/>
        <v/>
      </c>
      <c r="AU290" s="27" t="str">
        <f t="shared" si="189"/>
        <v/>
      </c>
      <c r="CE290" s="27" t="str">
        <f t="shared" si="190"/>
        <v/>
      </c>
      <c r="CF290" s="30" t="str">
        <f t="shared" si="208"/>
        <v/>
      </c>
      <c r="CG290" s="30" t="e">
        <f>IF(TRIM(MID(SUBSTITUTE($CE290," ",REPT(" ",99)),COLUMN(#REF!)*99-98,99))="","",DATEVALUE(TRIM(MID(SUBSTITUTE($CE290," ",REPT(" ",99)),COLUMN(#REF!)*99-98,99))))</f>
        <v>#REF!</v>
      </c>
      <c r="CH290" s="30" t="str">
        <f t="shared" si="191"/>
        <v/>
      </c>
      <c r="CI290" s="30" t="str">
        <f t="shared" si="192"/>
        <v/>
      </c>
      <c r="CJ290" s="30" t="str">
        <f t="shared" si="193"/>
        <v/>
      </c>
      <c r="CK290" s="30" t="str">
        <f t="shared" si="194"/>
        <v/>
      </c>
      <c r="CL290" s="30" t="str">
        <f t="shared" si="195"/>
        <v/>
      </c>
      <c r="CM290" s="30" t="str">
        <f t="shared" si="196"/>
        <v/>
      </c>
      <c r="CN290" s="30" t="str">
        <f t="shared" si="197"/>
        <v/>
      </c>
      <c r="CO290" s="30" t="str">
        <f t="shared" si="198"/>
        <v/>
      </c>
      <c r="CP290" s="27" t="str">
        <f t="shared" si="199"/>
        <v/>
      </c>
      <c r="CQ290" s="30" t="str">
        <f t="shared" si="209"/>
        <v/>
      </c>
      <c r="CR290" s="30" t="e">
        <f>IF(TRIM(MID(SUBSTITUTE($CP290," ",REPT(" ",99)),COLUMN(#REF!)*99-98,99))="","",DATEVALUE(TRIM(MID(SUBSTITUTE($CP290," ",REPT(" ",99)),COLUMN(#REF!)*99-98,99))))</f>
        <v>#REF!</v>
      </c>
      <c r="CS290" s="30" t="str">
        <f t="shared" si="200"/>
        <v/>
      </c>
      <c r="CT290" s="30" t="str">
        <f t="shared" si="201"/>
        <v/>
      </c>
      <c r="CU290" s="30" t="str">
        <f t="shared" si="202"/>
        <v/>
      </c>
      <c r="CV290" s="30" t="str">
        <f t="shared" si="203"/>
        <v/>
      </c>
      <c r="CW290" s="30" t="str">
        <f t="shared" si="204"/>
        <v/>
      </c>
      <c r="CX290" s="30" t="str">
        <f t="shared" si="205"/>
        <v/>
      </c>
      <c r="CY290" s="30" t="str">
        <f t="shared" si="206"/>
        <v/>
      </c>
      <c r="CZ290" s="30" t="str">
        <f t="shared" si="207"/>
        <v/>
      </c>
    </row>
    <row r="291" spans="1:104" s="6" customFormat="1" x14ac:dyDescent="0.25">
      <c r="D291" s="149"/>
      <c r="E291" s="150"/>
      <c r="R291" s="152"/>
      <c r="X291" s="153"/>
      <c r="Y291" s="153"/>
      <c r="Z291" s="153"/>
      <c r="AE291" s="153"/>
      <c r="AT291" s="27" t="str">
        <f t="shared" ca="1" si="188"/>
        <v/>
      </c>
      <c r="AU291" s="27" t="str">
        <f t="shared" si="189"/>
        <v/>
      </c>
      <c r="CE291" s="27" t="str">
        <f t="shared" si="190"/>
        <v/>
      </c>
      <c r="CF291" s="30" t="str">
        <f t="shared" si="208"/>
        <v/>
      </c>
      <c r="CG291" s="30" t="e">
        <f>IF(TRIM(MID(SUBSTITUTE($CE291," ",REPT(" ",99)),COLUMN(#REF!)*99-98,99))="","",DATEVALUE(TRIM(MID(SUBSTITUTE($CE291," ",REPT(" ",99)),COLUMN(#REF!)*99-98,99))))</f>
        <v>#REF!</v>
      </c>
      <c r="CH291" s="30" t="str">
        <f t="shared" si="191"/>
        <v/>
      </c>
      <c r="CI291" s="30" t="str">
        <f t="shared" si="192"/>
        <v/>
      </c>
      <c r="CJ291" s="30" t="str">
        <f t="shared" si="193"/>
        <v/>
      </c>
      <c r="CK291" s="30" t="str">
        <f t="shared" si="194"/>
        <v/>
      </c>
      <c r="CL291" s="30" t="str">
        <f t="shared" si="195"/>
        <v/>
      </c>
      <c r="CM291" s="30" t="str">
        <f t="shared" si="196"/>
        <v/>
      </c>
      <c r="CN291" s="30" t="str">
        <f t="shared" si="197"/>
        <v/>
      </c>
      <c r="CO291" s="30" t="str">
        <f t="shared" si="198"/>
        <v/>
      </c>
      <c r="CP291" s="27" t="str">
        <f t="shared" si="199"/>
        <v/>
      </c>
      <c r="CQ291" s="30" t="str">
        <f t="shared" si="209"/>
        <v/>
      </c>
      <c r="CR291" s="30" t="e">
        <f>IF(TRIM(MID(SUBSTITUTE($CP291," ",REPT(" ",99)),COLUMN(#REF!)*99-98,99))="","",DATEVALUE(TRIM(MID(SUBSTITUTE($CP291," ",REPT(" ",99)),COLUMN(#REF!)*99-98,99))))</f>
        <v>#REF!</v>
      </c>
      <c r="CS291" s="30" t="str">
        <f t="shared" si="200"/>
        <v/>
      </c>
      <c r="CT291" s="30" t="str">
        <f t="shared" si="201"/>
        <v/>
      </c>
      <c r="CU291" s="30" t="str">
        <f t="shared" si="202"/>
        <v/>
      </c>
      <c r="CV291" s="30" t="str">
        <f t="shared" si="203"/>
        <v/>
      </c>
      <c r="CW291" s="30" t="str">
        <f t="shared" si="204"/>
        <v/>
      </c>
      <c r="CX291" s="30" t="str">
        <f t="shared" si="205"/>
        <v/>
      </c>
      <c r="CY291" s="30" t="str">
        <f t="shared" si="206"/>
        <v/>
      </c>
      <c r="CZ291" s="30" t="str">
        <f t="shared" si="207"/>
        <v/>
      </c>
    </row>
    <row r="292" spans="1:104" s="6" customFormat="1" x14ac:dyDescent="0.25">
      <c r="D292" s="149"/>
      <c r="E292" s="150"/>
      <c r="R292" s="152"/>
      <c r="X292" s="153"/>
      <c r="Y292" s="153"/>
      <c r="Z292" s="153"/>
      <c r="AE292" s="153"/>
      <c r="AT292" s="27" t="str">
        <f t="shared" ca="1" si="188"/>
        <v/>
      </c>
      <c r="AU292" s="27" t="str">
        <f t="shared" si="189"/>
        <v/>
      </c>
      <c r="CE292" s="27" t="str">
        <f t="shared" si="190"/>
        <v/>
      </c>
      <c r="CF292" s="30" t="str">
        <f t="shared" si="208"/>
        <v/>
      </c>
      <c r="CG292" s="30" t="e">
        <f>IF(TRIM(MID(SUBSTITUTE($CE292," ",REPT(" ",99)),COLUMN(#REF!)*99-98,99))="","",DATEVALUE(TRIM(MID(SUBSTITUTE($CE292," ",REPT(" ",99)),COLUMN(#REF!)*99-98,99))))</f>
        <v>#REF!</v>
      </c>
      <c r="CH292" s="30" t="str">
        <f t="shared" si="191"/>
        <v/>
      </c>
      <c r="CI292" s="30" t="str">
        <f t="shared" si="192"/>
        <v/>
      </c>
      <c r="CJ292" s="30" t="str">
        <f t="shared" si="193"/>
        <v/>
      </c>
      <c r="CK292" s="30" t="str">
        <f t="shared" si="194"/>
        <v/>
      </c>
      <c r="CL292" s="30" t="str">
        <f t="shared" si="195"/>
        <v/>
      </c>
      <c r="CM292" s="30" t="str">
        <f t="shared" si="196"/>
        <v/>
      </c>
      <c r="CN292" s="30" t="str">
        <f t="shared" si="197"/>
        <v/>
      </c>
      <c r="CO292" s="30" t="str">
        <f t="shared" si="198"/>
        <v/>
      </c>
      <c r="CP292" s="27" t="str">
        <f t="shared" si="199"/>
        <v/>
      </c>
      <c r="CQ292" s="30" t="str">
        <f t="shared" si="209"/>
        <v/>
      </c>
      <c r="CR292" s="30" t="e">
        <f>IF(TRIM(MID(SUBSTITUTE($CP292," ",REPT(" ",99)),COLUMN(#REF!)*99-98,99))="","",DATEVALUE(TRIM(MID(SUBSTITUTE($CP292," ",REPT(" ",99)),COLUMN(#REF!)*99-98,99))))</f>
        <v>#REF!</v>
      </c>
      <c r="CS292" s="30" t="str">
        <f t="shared" si="200"/>
        <v/>
      </c>
      <c r="CT292" s="30" t="str">
        <f t="shared" si="201"/>
        <v/>
      </c>
      <c r="CU292" s="30" t="str">
        <f t="shared" si="202"/>
        <v/>
      </c>
      <c r="CV292" s="30" t="str">
        <f t="shared" si="203"/>
        <v/>
      </c>
      <c r="CW292" s="30" t="str">
        <f t="shared" si="204"/>
        <v/>
      </c>
      <c r="CX292" s="30" t="str">
        <f t="shared" si="205"/>
        <v/>
      </c>
      <c r="CY292" s="30" t="str">
        <f t="shared" si="206"/>
        <v/>
      </c>
      <c r="CZ292" s="30" t="str">
        <f t="shared" si="207"/>
        <v/>
      </c>
    </row>
    <row r="293" spans="1:104" s="6" customFormat="1" x14ac:dyDescent="0.25">
      <c r="D293" s="149"/>
      <c r="E293" s="150"/>
      <c r="R293" s="152"/>
      <c r="X293" s="153"/>
      <c r="Y293" s="153"/>
      <c r="Z293" s="153"/>
      <c r="AE293" s="153"/>
      <c r="AT293" s="27" t="str">
        <f t="shared" ca="1" si="188"/>
        <v/>
      </c>
      <c r="AU293" s="27" t="str">
        <f t="shared" si="189"/>
        <v/>
      </c>
      <c r="CE293" s="27" t="str">
        <f t="shared" si="190"/>
        <v/>
      </c>
      <c r="CF293" s="30" t="str">
        <f t="shared" si="208"/>
        <v/>
      </c>
      <c r="CG293" s="30" t="e">
        <f>IF(TRIM(MID(SUBSTITUTE($CE293," ",REPT(" ",99)),COLUMN(#REF!)*99-98,99))="","",DATEVALUE(TRIM(MID(SUBSTITUTE($CE293," ",REPT(" ",99)),COLUMN(#REF!)*99-98,99))))</f>
        <v>#REF!</v>
      </c>
      <c r="CH293" s="30" t="str">
        <f t="shared" si="191"/>
        <v/>
      </c>
      <c r="CI293" s="30" t="str">
        <f t="shared" si="192"/>
        <v/>
      </c>
      <c r="CJ293" s="30" t="str">
        <f t="shared" si="193"/>
        <v/>
      </c>
      <c r="CK293" s="30" t="str">
        <f t="shared" si="194"/>
        <v/>
      </c>
      <c r="CL293" s="30" t="str">
        <f t="shared" si="195"/>
        <v/>
      </c>
      <c r="CM293" s="30" t="str">
        <f t="shared" si="196"/>
        <v/>
      </c>
      <c r="CN293" s="30" t="str">
        <f t="shared" si="197"/>
        <v/>
      </c>
      <c r="CO293" s="30" t="str">
        <f t="shared" si="198"/>
        <v/>
      </c>
      <c r="CP293" s="27" t="str">
        <f t="shared" si="199"/>
        <v/>
      </c>
      <c r="CQ293" s="30" t="str">
        <f t="shared" si="209"/>
        <v/>
      </c>
      <c r="CR293" s="30" t="e">
        <f>IF(TRIM(MID(SUBSTITUTE($CP293," ",REPT(" ",99)),COLUMN(#REF!)*99-98,99))="","",DATEVALUE(TRIM(MID(SUBSTITUTE($CP293," ",REPT(" ",99)),COLUMN(#REF!)*99-98,99))))</f>
        <v>#REF!</v>
      </c>
      <c r="CS293" s="30" t="str">
        <f t="shared" si="200"/>
        <v/>
      </c>
      <c r="CT293" s="30" t="str">
        <f t="shared" si="201"/>
        <v/>
      </c>
      <c r="CU293" s="30" t="str">
        <f t="shared" si="202"/>
        <v/>
      </c>
      <c r="CV293" s="30" t="str">
        <f t="shared" si="203"/>
        <v/>
      </c>
      <c r="CW293" s="30" t="str">
        <f t="shared" si="204"/>
        <v/>
      </c>
      <c r="CX293" s="30" t="str">
        <f t="shared" si="205"/>
        <v/>
      </c>
      <c r="CY293" s="30" t="str">
        <f t="shared" si="206"/>
        <v/>
      </c>
      <c r="CZ293" s="30" t="str">
        <f t="shared" si="207"/>
        <v/>
      </c>
    </row>
    <row r="294" spans="1:104" s="6" customFormat="1" x14ac:dyDescent="0.25">
      <c r="D294" s="149"/>
      <c r="E294" s="150"/>
      <c r="R294" s="152"/>
      <c r="X294" s="153"/>
      <c r="Y294" s="153"/>
      <c r="Z294" s="153"/>
      <c r="AE294" s="153"/>
      <c r="AT294" s="27" t="str">
        <f t="shared" ca="1" si="188"/>
        <v/>
      </c>
      <c r="AU294" s="27" t="str">
        <f t="shared" si="189"/>
        <v/>
      </c>
      <c r="CE294" s="27" t="str">
        <f t="shared" si="190"/>
        <v/>
      </c>
      <c r="CF294" s="30" t="str">
        <f t="shared" si="208"/>
        <v/>
      </c>
      <c r="CG294" s="30" t="e">
        <f>IF(TRIM(MID(SUBSTITUTE($CE294," ",REPT(" ",99)),COLUMN(#REF!)*99-98,99))="","",DATEVALUE(TRIM(MID(SUBSTITUTE($CE294," ",REPT(" ",99)),COLUMN(#REF!)*99-98,99))))</f>
        <v>#REF!</v>
      </c>
      <c r="CH294" s="30" t="str">
        <f t="shared" si="191"/>
        <v/>
      </c>
      <c r="CI294" s="30" t="str">
        <f t="shared" si="192"/>
        <v/>
      </c>
      <c r="CJ294" s="30" t="str">
        <f t="shared" si="193"/>
        <v/>
      </c>
      <c r="CK294" s="30" t="str">
        <f t="shared" si="194"/>
        <v/>
      </c>
      <c r="CL294" s="30" t="str">
        <f t="shared" si="195"/>
        <v/>
      </c>
      <c r="CM294" s="30" t="str">
        <f t="shared" si="196"/>
        <v/>
      </c>
      <c r="CN294" s="30" t="str">
        <f t="shared" si="197"/>
        <v/>
      </c>
      <c r="CO294" s="30" t="str">
        <f t="shared" si="198"/>
        <v/>
      </c>
      <c r="CP294" s="27" t="str">
        <f t="shared" si="199"/>
        <v/>
      </c>
      <c r="CQ294" s="30" t="str">
        <f t="shared" si="209"/>
        <v/>
      </c>
      <c r="CR294" s="30" t="e">
        <f>IF(TRIM(MID(SUBSTITUTE($CP294," ",REPT(" ",99)),COLUMN(#REF!)*99-98,99))="","",DATEVALUE(TRIM(MID(SUBSTITUTE($CP294," ",REPT(" ",99)),COLUMN(#REF!)*99-98,99))))</f>
        <v>#REF!</v>
      </c>
      <c r="CS294" s="30" t="str">
        <f t="shared" si="200"/>
        <v/>
      </c>
      <c r="CT294" s="30" t="str">
        <f t="shared" si="201"/>
        <v/>
      </c>
      <c r="CU294" s="30" t="str">
        <f t="shared" si="202"/>
        <v/>
      </c>
      <c r="CV294" s="30" t="str">
        <f t="shared" si="203"/>
        <v/>
      </c>
      <c r="CW294" s="30" t="str">
        <f t="shared" si="204"/>
        <v/>
      </c>
      <c r="CX294" s="30" t="str">
        <f t="shared" si="205"/>
        <v/>
      </c>
      <c r="CY294" s="30" t="str">
        <f t="shared" si="206"/>
        <v/>
      </c>
      <c r="CZ294" s="30" t="str">
        <f t="shared" si="207"/>
        <v/>
      </c>
    </row>
    <row r="295" spans="1:104" s="6" customFormat="1" x14ac:dyDescent="0.25">
      <c r="D295" s="149"/>
      <c r="E295" s="150"/>
      <c r="R295" s="152"/>
      <c r="X295" s="153"/>
      <c r="Y295" s="153"/>
      <c r="Z295" s="153"/>
      <c r="AE295" s="153"/>
      <c r="AT295" s="27" t="str">
        <f t="shared" ca="1" si="188"/>
        <v/>
      </c>
      <c r="AU295" s="27" t="str">
        <f t="shared" si="189"/>
        <v/>
      </c>
      <c r="CE295" s="27" t="str">
        <f t="shared" si="190"/>
        <v/>
      </c>
      <c r="CF295" s="30" t="str">
        <f t="shared" si="208"/>
        <v/>
      </c>
      <c r="CG295" s="30" t="e">
        <f>IF(TRIM(MID(SUBSTITUTE($CE295," ",REPT(" ",99)),COLUMN(#REF!)*99-98,99))="","",DATEVALUE(TRIM(MID(SUBSTITUTE($CE295," ",REPT(" ",99)),COLUMN(#REF!)*99-98,99))))</f>
        <v>#REF!</v>
      </c>
      <c r="CH295" s="30" t="str">
        <f t="shared" si="191"/>
        <v/>
      </c>
      <c r="CI295" s="30" t="str">
        <f t="shared" si="192"/>
        <v/>
      </c>
      <c r="CJ295" s="30" t="str">
        <f t="shared" si="193"/>
        <v/>
      </c>
      <c r="CK295" s="30" t="str">
        <f t="shared" si="194"/>
        <v/>
      </c>
      <c r="CL295" s="30" t="str">
        <f t="shared" si="195"/>
        <v/>
      </c>
      <c r="CM295" s="30" t="str">
        <f t="shared" si="196"/>
        <v/>
      </c>
      <c r="CN295" s="30" t="str">
        <f t="shared" si="197"/>
        <v/>
      </c>
      <c r="CO295" s="30" t="str">
        <f t="shared" si="198"/>
        <v/>
      </c>
      <c r="CP295" s="27" t="str">
        <f t="shared" si="199"/>
        <v/>
      </c>
      <c r="CQ295" s="30" t="str">
        <f t="shared" si="209"/>
        <v/>
      </c>
      <c r="CR295" s="30" t="e">
        <f>IF(TRIM(MID(SUBSTITUTE($CP295," ",REPT(" ",99)),COLUMN(#REF!)*99-98,99))="","",DATEVALUE(TRIM(MID(SUBSTITUTE($CP295," ",REPT(" ",99)),COLUMN(#REF!)*99-98,99))))</f>
        <v>#REF!</v>
      </c>
      <c r="CS295" s="30" t="str">
        <f t="shared" si="200"/>
        <v/>
      </c>
      <c r="CT295" s="30" t="str">
        <f t="shared" si="201"/>
        <v/>
      </c>
      <c r="CU295" s="30" t="str">
        <f t="shared" si="202"/>
        <v/>
      </c>
      <c r="CV295" s="30" t="str">
        <f t="shared" si="203"/>
        <v/>
      </c>
      <c r="CW295" s="30" t="str">
        <f t="shared" si="204"/>
        <v/>
      </c>
      <c r="CX295" s="30" t="str">
        <f t="shared" si="205"/>
        <v/>
      </c>
      <c r="CY295" s="30" t="str">
        <f t="shared" si="206"/>
        <v/>
      </c>
      <c r="CZ295" s="30" t="str">
        <f t="shared" si="207"/>
        <v/>
      </c>
    </row>
    <row r="296" spans="1:104" s="6" customFormat="1" x14ac:dyDescent="0.25">
      <c r="D296" s="149"/>
      <c r="E296" s="150"/>
      <c r="R296" s="152"/>
      <c r="X296" s="153"/>
      <c r="Y296" s="153"/>
      <c r="Z296" s="153"/>
      <c r="AE296" s="153"/>
      <c r="AT296" s="27" t="str">
        <f t="shared" ca="1" si="188"/>
        <v/>
      </c>
      <c r="AU296" s="27" t="str">
        <f t="shared" si="189"/>
        <v/>
      </c>
      <c r="CE296" s="27" t="str">
        <f t="shared" si="190"/>
        <v/>
      </c>
      <c r="CF296" s="30" t="str">
        <f t="shared" si="208"/>
        <v/>
      </c>
      <c r="CG296" s="30" t="e">
        <f>IF(TRIM(MID(SUBSTITUTE($CE296," ",REPT(" ",99)),COLUMN(#REF!)*99-98,99))="","",DATEVALUE(TRIM(MID(SUBSTITUTE($CE296," ",REPT(" ",99)),COLUMN(#REF!)*99-98,99))))</f>
        <v>#REF!</v>
      </c>
      <c r="CH296" s="30" t="str">
        <f t="shared" si="191"/>
        <v/>
      </c>
      <c r="CI296" s="30" t="str">
        <f t="shared" si="192"/>
        <v/>
      </c>
      <c r="CJ296" s="30" t="str">
        <f t="shared" si="193"/>
        <v/>
      </c>
      <c r="CK296" s="30" t="str">
        <f t="shared" si="194"/>
        <v/>
      </c>
      <c r="CL296" s="30" t="str">
        <f t="shared" si="195"/>
        <v/>
      </c>
      <c r="CM296" s="30" t="str">
        <f t="shared" si="196"/>
        <v/>
      </c>
      <c r="CN296" s="30" t="str">
        <f t="shared" si="197"/>
        <v/>
      </c>
      <c r="CO296" s="30" t="str">
        <f t="shared" si="198"/>
        <v/>
      </c>
      <c r="CP296" s="27" t="str">
        <f t="shared" si="199"/>
        <v/>
      </c>
      <c r="CQ296" s="30" t="str">
        <f t="shared" si="209"/>
        <v/>
      </c>
      <c r="CR296" s="30" t="e">
        <f>IF(TRIM(MID(SUBSTITUTE($CP296," ",REPT(" ",99)),COLUMN(#REF!)*99-98,99))="","",DATEVALUE(TRIM(MID(SUBSTITUTE($CP296," ",REPT(" ",99)),COLUMN(#REF!)*99-98,99))))</f>
        <v>#REF!</v>
      </c>
      <c r="CS296" s="30" t="str">
        <f t="shared" si="200"/>
        <v/>
      </c>
      <c r="CT296" s="30" t="str">
        <f t="shared" si="201"/>
        <v/>
      </c>
      <c r="CU296" s="30" t="str">
        <f t="shared" si="202"/>
        <v/>
      </c>
      <c r="CV296" s="30" t="str">
        <f t="shared" si="203"/>
        <v/>
      </c>
      <c r="CW296" s="30" t="str">
        <f t="shared" si="204"/>
        <v/>
      </c>
      <c r="CX296" s="30" t="str">
        <f t="shared" si="205"/>
        <v/>
      </c>
      <c r="CY296" s="30" t="str">
        <f t="shared" si="206"/>
        <v/>
      </c>
      <c r="CZ296" s="30" t="str">
        <f t="shared" si="207"/>
        <v/>
      </c>
    </row>
    <row r="297" spans="1:104" s="6" customFormat="1" x14ac:dyDescent="0.25">
      <c r="D297" s="149"/>
      <c r="E297" s="150"/>
      <c r="R297" s="152"/>
      <c r="X297" s="153"/>
      <c r="Y297" s="153"/>
      <c r="Z297" s="153"/>
      <c r="AE297" s="153"/>
      <c r="AT297" s="27" t="str">
        <f t="shared" ca="1" si="188"/>
        <v/>
      </c>
      <c r="AU297" s="27" t="str">
        <f t="shared" si="189"/>
        <v/>
      </c>
      <c r="CE297" s="27" t="str">
        <f t="shared" si="190"/>
        <v/>
      </c>
      <c r="CF297" s="30" t="str">
        <f t="shared" si="208"/>
        <v/>
      </c>
      <c r="CG297" s="30" t="e">
        <f>IF(TRIM(MID(SUBSTITUTE($CE297," ",REPT(" ",99)),COLUMN(#REF!)*99-98,99))="","",DATEVALUE(TRIM(MID(SUBSTITUTE($CE297," ",REPT(" ",99)),COLUMN(#REF!)*99-98,99))))</f>
        <v>#REF!</v>
      </c>
      <c r="CH297" s="30" t="str">
        <f t="shared" si="191"/>
        <v/>
      </c>
      <c r="CI297" s="30" t="str">
        <f t="shared" si="192"/>
        <v/>
      </c>
      <c r="CJ297" s="30" t="str">
        <f t="shared" si="193"/>
        <v/>
      </c>
      <c r="CK297" s="30" t="str">
        <f t="shared" si="194"/>
        <v/>
      </c>
      <c r="CL297" s="30" t="str">
        <f t="shared" si="195"/>
        <v/>
      </c>
      <c r="CM297" s="30" t="str">
        <f t="shared" si="196"/>
        <v/>
      </c>
      <c r="CN297" s="30" t="str">
        <f t="shared" si="197"/>
        <v/>
      </c>
      <c r="CO297" s="30" t="str">
        <f t="shared" si="198"/>
        <v/>
      </c>
      <c r="CP297" s="27" t="str">
        <f t="shared" si="199"/>
        <v/>
      </c>
      <c r="CQ297" s="30" t="str">
        <f t="shared" si="209"/>
        <v/>
      </c>
      <c r="CR297" s="30" t="e">
        <f>IF(TRIM(MID(SUBSTITUTE($CP297," ",REPT(" ",99)),COLUMN(#REF!)*99-98,99))="","",DATEVALUE(TRIM(MID(SUBSTITUTE($CP297," ",REPT(" ",99)),COLUMN(#REF!)*99-98,99))))</f>
        <v>#REF!</v>
      </c>
      <c r="CS297" s="30" t="str">
        <f t="shared" si="200"/>
        <v/>
      </c>
      <c r="CT297" s="30" t="str">
        <f t="shared" si="201"/>
        <v/>
      </c>
      <c r="CU297" s="30" t="str">
        <f t="shared" si="202"/>
        <v/>
      </c>
      <c r="CV297" s="30" t="str">
        <f t="shared" si="203"/>
        <v/>
      </c>
      <c r="CW297" s="30" t="str">
        <f t="shared" si="204"/>
        <v/>
      </c>
      <c r="CX297" s="30" t="str">
        <f t="shared" si="205"/>
        <v/>
      </c>
      <c r="CY297" s="30" t="str">
        <f t="shared" si="206"/>
        <v/>
      </c>
      <c r="CZ297" s="30" t="str">
        <f t="shared" si="207"/>
        <v/>
      </c>
    </row>
    <row r="298" spans="1:104" s="6" customFormat="1" x14ac:dyDescent="0.25">
      <c r="D298" s="149"/>
      <c r="E298" s="150"/>
      <c r="R298" s="152"/>
      <c r="X298" s="153"/>
      <c r="Y298" s="153"/>
      <c r="Z298" s="153"/>
      <c r="AE298" s="153"/>
      <c r="AT298" s="27" t="str">
        <f t="shared" ca="1" si="188"/>
        <v/>
      </c>
      <c r="AU298" s="27" t="str">
        <f t="shared" si="189"/>
        <v/>
      </c>
      <c r="CE298" s="27" t="str">
        <f t="shared" si="190"/>
        <v/>
      </c>
      <c r="CF298" s="30" t="str">
        <f t="shared" si="208"/>
        <v/>
      </c>
      <c r="CG298" s="30" t="e">
        <f>IF(TRIM(MID(SUBSTITUTE($CE298," ",REPT(" ",99)),COLUMN(#REF!)*99-98,99))="","",DATEVALUE(TRIM(MID(SUBSTITUTE($CE298," ",REPT(" ",99)),COLUMN(#REF!)*99-98,99))))</f>
        <v>#REF!</v>
      </c>
      <c r="CH298" s="30" t="str">
        <f t="shared" si="191"/>
        <v/>
      </c>
      <c r="CI298" s="30" t="str">
        <f t="shared" si="192"/>
        <v/>
      </c>
      <c r="CJ298" s="30" t="str">
        <f t="shared" si="193"/>
        <v/>
      </c>
      <c r="CK298" s="30" t="str">
        <f t="shared" si="194"/>
        <v/>
      </c>
      <c r="CL298" s="30" t="str">
        <f t="shared" si="195"/>
        <v/>
      </c>
      <c r="CM298" s="30" t="str">
        <f t="shared" si="196"/>
        <v/>
      </c>
      <c r="CN298" s="30" t="str">
        <f t="shared" si="197"/>
        <v/>
      </c>
      <c r="CO298" s="30" t="str">
        <f t="shared" si="198"/>
        <v/>
      </c>
      <c r="CP298" s="27" t="str">
        <f t="shared" si="199"/>
        <v/>
      </c>
      <c r="CQ298" s="30" t="str">
        <f t="shared" si="209"/>
        <v/>
      </c>
      <c r="CR298" s="30" t="e">
        <f>IF(TRIM(MID(SUBSTITUTE($CP298," ",REPT(" ",99)),COLUMN(#REF!)*99-98,99))="","",DATEVALUE(TRIM(MID(SUBSTITUTE($CP298," ",REPT(" ",99)),COLUMN(#REF!)*99-98,99))))</f>
        <v>#REF!</v>
      </c>
      <c r="CS298" s="30" t="str">
        <f t="shared" si="200"/>
        <v/>
      </c>
      <c r="CT298" s="30" t="str">
        <f t="shared" si="201"/>
        <v/>
      </c>
      <c r="CU298" s="30" t="str">
        <f t="shared" si="202"/>
        <v/>
      </c>
      <c r="CV298" s="30" t="str">
        <f t="shared" si="203"/>
        <v/>
      </c>
      <c r="CW298" s="30" t="str">
        <f t="shared" si="204"/>
        <v/>
      </c>
      <c r="CX298" s="30" t="str">
        <f t="shared" si="205"/>
        <v/>
      </c>
      <c r="CY298" s="30" t="str">
        <f t="shared" si="206"/>
        <v/>
      </c>
      <c r="CZ298" s="30" t="str">
        <f t="shared" si="207"/>
        <v/>
      </c>
    </row>
    <row r="299" spans="1:104" s="6" customFormat="1" x14ac:dyDescent="0.25">
      <c r="D299" s="149"/>
      <c r="E299" s="150"/>
      <c r="R299" s="152"/>
      <c r="X299" s="153"/>
      <c r="Y299" s="153"/>
      <c r="Z299" s="153"/>
      <c r="AE299" s="153"/>
      <c r="AT299" s="27" t="str">
        <f t="shared" ca="1" si="188"/>
        <v/>
      </c>
      <c r="AU299" s="27" t="str">
        <f t="shared" si="189"/>
        <v/>
      </c>
      <c r="CE299" s="27" t="str">
        <f t="shared" si="190"/>
        <v/>
      </c>
      <c r="CF299" s="30" t="str">
        <f t="shared" si="208"/>
        <v/>
      </c>
      <c r="CG299" s="30" t="e">
        <f>IF(TRIM(MID(SUBSTITUTE($CE299," ",REPT(" ",99)),COLUMN(#REF!)*99-98,99))="","",DATEVALUE(TRIM(MID(SUBSTITUTE($CE299," ",REPT(" ",99)),COLUMN(#REF!)*99-98,99))))</f>
        <v>#REF!</v>
      </c>
      <c r="CH299" s="30" t="str">
        <f t="shared" si="191"/>
        <v/>
      </c>
      <c r="CI299" s="30" t="str">
        <f t="shared" si="192"/>
        <v/>
      </c>
      <c r="CJ299" s="30" t="str">
        <f t="shared" si="193"/>
        <v/>
      </c>
      <c r="CK299" s="30" t="str">
        <f t="shared" si="194"/>
        <v/>
      </c>
      <c r="CL299" s="30" t="str">
        <f t="shared" si="195"/>
        <v/>
      </c>
      <c r="CM299" s="30" t="str">
        <f t="shared" si="196"/>
        <v/>
      </c>
      <c r="CN299" s="30" t="str">
        <f t="shared" si="197"/>
        <v/>
      </c>
      <c r="CO299" s="30" t="str">
        <f t="shared" si="198"/>
        <v/>
      </c>
      <c r="CP299" s="27" t="str">
        <f t="shared" si="199"/>
        <v/>
      </c>
      <c r="CQ299" s="30" t="str">
        <f t="shared" si="209"/>
        <v/>
      </c>
      <c r="CR299" s="30" t="e">
        <f>IF(TRIM(MID(SUBSTITUTE($CP299," ",REPT(" ",99)),COLUMN(#REF!)*99-98,99))="","",DATEVALUE(TRIM(MID(SUBSTITUTE($CP299," ",REPT(" ",99)),COLUMN(#REF!)*99-98,99))))</f>
        <v>#REF!</v>
      </c>
      <c r="CS299" s="30" t="str">
        <f t="shared" si="200"/>
        <v/>
      </c>
      <c r="CT299" s="30" t="str">
        <f t="shared" si="201"/>
        <v/>
      </c>
      <c r="CU299" s="30" t="str">
        <f t="shared" si="202"/>
        <v/>
      </c>
      <c r="CV299" s="30" t="str">
        <f t="shared" si="203"/>
        <v/>
      </c>
      <c r="CW299" s="30" t="str">
        <f t="shared" si="204"/>
        <v/>
      </c>
      <c r="CX299" s="30" t="str">
        <f t="shared" si="205"/>
        <v/>
      </c>
      <c r="CY299" s="30" t="str">
        <f t="shared" si="206"/>
        <v/>
      </c>
      <c r="CZ299" s="30" t="str">
        <f t="shared" si="207"/>
        <v/>
      </c>
    </row>
    <row r="300" spans="1:104" s="6" customFormat="1" x14ac:dyDescent="0.25">
      <c r="D300" s="149"/>
      <c r="E300" s="150"/>
      <c r="R300" s="152"/>
      <c r="X300" s="153"/>
      <c r="Y300" s="153"/>
      <c r="Z300" s="153"/>
      <c r="AE300" s="153"/>
      <c r="AT300" s="27" t="str">
        <f t="shared" ca="1" si="188"/>
        <v/>
      </c>
      <c r="AU300" s="27" t="str">
        <f t="shared" si="189"/>
        <v/>
      </c>
      <c r="CE300" s="27" t="str">
        <f t="shared" si="190"/>
        <v/>
      </c>
      <c r="CF300" s="30" t="str">
        <f t="shared" si="208"/>
        <v/>
      </c>
      <c r="CG300" s="30" t="e">
        <f>IF(TRIM(MID(SUBSTITUTE($CE300," ",REPT(" ",99)),COLUMN(#REF!)*99-98,99))="","",DATEVALUE(TRIM(MID(SUBSTITUTE($CE300," ",REPT(" ",99)),COLUMN(#REF!)*99-98,99))))</f>
        <v>#REF!</v>
      </c>
      <c r="CH300" s="30" t="str">
        <f t="shared" si="191"/>
        <v/>
      </c>
      <c r="CI300" s="30" t="str">
        <f t="shared" si="192"/>
        <v/>
      </c>
      <c r="CJ300" s="30" t="str">
        <f t="shared" si="193"/>
        <v/>
      </c>
      <c r="CK300" s="30" t="str">
        <f t="shared" si="194"/>
        <v/>
      </c>
      <c r="CL300" s="30" t="str">
        <f t="shared" si="195"/>
        <v/>
      </c>
      <c r="CM300" s="30" t="str">
        <f t="shared" si="196"/>
        <v/>
      </c>
      <c r="CN300" s="30" t="str">
        <f t="shared" si="197"/>
        <v/>
      </c>
      <c r="CO300" s="30" t="str">
        <f t="shared" si="198"/>
        <v/>
      </c>
      <c r="CP300" s="27" t="str">
        <f t="shared" si="199"/>
        <v/>
      </c>
      <c r="CQ300" s="30" t="str">
        <f t="shared" si="209"/>
        <v/>
      </c>
      <c r="CR300" s="30" t="e">
        <f>IF(TRIM(MID(SUBSTITUTE($CP300," ",REPT(" ",99)),COLUMN(#REF!)*99-98,99))="","",DATEVALUE(TRIM(MID(SUBSTITUTE($CP300," ",REPT(" ",99)),COLUMN(#REF!)*99-98,99))))</f>
        <v>#REF!</v>
      </c>
      <c r="CS300" s="30" t="str">
        <f t="shared" si="200"/>
        <v/>
      </c>
      <c r="CT300" s="30" t="str">
        <f t="shared" si="201"/>
        <v/>
      </c>
      <c r="CU300" s="30" t="str">
        <f t="shared" si="202"/>
        <v/>
      </c>
      <c r="CV300" s="30" t="str">
        <f t="shared" si="203"/>
        <v/>
      </c>
      <c r="CW300" s="30" t="str">
        <f t="shared" si="204"/>
        <v/>
      </c>
      <c r="CX300" s="30" t="str">
        <f t="shared" si="205"/>
        <v/>
      </c>
      <c r="CY300" s="30" t="str">
        <f t="shared" si="206"/>
        <v/>
      </c>
      <c r="CZ300" s="30" t="str">
        <f t="shared" si="207"/>
        <v/>
      </c>
    </row>
    <row r="301" spans="1:104" s="6" customFormat="1" x14ac:dyDescent="0.25">
      <c r="D301" s="149"/>
      <c r="E301" s="150"/>
      <c r="R301" s="152"/>
      <c r="X301" s="153"/>
      <c r="Y301" s="153"/>
      <c r="Z301" s="153"/>
      <c r="AE301" s="153"/>
      <c r="AT301" s="27" t="str">
        <f t="shared" ca="1" si="188"/>
        <v/>
      </c>
      <c r="AU301" s="27" t="str">
        <f t="shared" si="189"/>
        <v/>
      </c>
      <c r="CE301" s="27" t="str">
        <f t="shared" si="190"/>
        <v/>
      </c>
      <c r="CF301" s="30" t="str">
        <f t="shared" si="208"/>
        <v/>
      </c>
      <c r="CG301" s="30" t="e">
        <f>IF(TRIM(MID(SUBSTITUTE($CE301," ",REPT(" ",99)),COLUMN(#REF!)*99-98,99))="","",DATEVALUE(TRIM(MID(SUBSTITUTE($CE301," ",REPT(" ",99)),COLUMN(#REF!)*99-98,99))))</f>
        <v>#REF!</v>
      </c>
      <c r="CH301" s="30" t="str">
        <f t="shared" si="191"/>
        <v/>
      </c>
      <c r="CI301" s="30" t="str">
        <f t="shared" si="192"/>
        <v/>
      </c>
      <c r="CJ301" s="30" t="str">
        <f t="shared" si="193"/>
        <v/>
      </c>
      <c r="CK301" s="30" t="str">
        <f t="shared" si="194"/>
        <v/>
      </c>
      <c r="CL301" s="30" t="str">
        <f t="shared" si="195"/>
        <v/>
      </c>
      <c r="CM301" s="30" t="str">
        <f t="shared" si="196"/>
        <v/>
      </c>
      <c r="CN301" s="30" t="str">
        <f t="shared" si="197"/>
        <v/>
      </c>
      <c r="CO301" s="30" t="str">
        <f t="shared" si="198"/>
        <v/>
      </c>
      <c r="CP301" s="27" t="str">
        <f t="shared" si="199"/>
        <v/>
      </c>
      <c r="CQ301" s="30" t="str">
        <f t="shared" si="209"/>
        <v/>
      </c>
      <c r="CR301" s="30" t="e">
        <f>IF(TRIM(MID(SUBSTITUTE($CP301," ",REPT(" ",99)),COLUMN(#REF!)*99-98,99))="","",DATEVALUE(TRIM(MID(SUBSTITUTE($CP301," ",REPT(" ",99)),COLUMN(#REF!)*99-98,99))))</f>
        <v>#REF!</v>
      </c>
      <c r="CS301" s="30" t="str">
        <f t="shared" si="200"/>
        <v/>
      </c>
      <c r="CT301" s="30" t="str">
        <f t="shared" si="201"/>
        <v/>
      </c>
      <c r="CU301" s="30" t="str">
        <f t="shared" si="202"/>
        <v/>
      </c>
      <c r="CV301" s="30" t="str">
        <f t="shared" si="203"/>
        <v/>
      </c>
      <c r="CW301" s="30" t="str">
        <f t="shared" si="204"/>
        <v/>
      </c>
      <c r="CX301" s="30" t="str">
        <f t="shared" si="205"/>
        <v/>
      </c>
      <c r="CY301" s="30" t="str">
        <f t="shared" si="206"/>
        <v/>
      </c>
      <c r="CZ301" s="30" t="str">
        <f t="shared" si="207"/>
        <v/>
      </c>
    </row>
    <row r="302" spans="1:104" s="6" customFormat="1" x14ac:dyDescent="0.25">
      <c r="D302" s="149"/>
      <c r="E302" s="150"/>
      <c r="R302" s="152"/>
      <c r="X302" s="153"/>
      <c r="Y302" s="153"/>
      <c r="Z302" s="153"/>
      <c r="AE302" s="153"/>
      <c r="AT302" s="27" t="str">
        <f t="shared" ca="1" si="188"/>
        <v/>
      </c>
      <c r="AU302" s="27" t="str">
        <f t="shared" si="189"/>
        <v/>
      </c>
      <c r="CE302" s="27" t="str">
        <f t="shared" si="190"/>
        <v/>
      </c>
      <c r="CF302" s="30" t="str">
        <f t="shared" si="208"/>
        <v/>
      </c>
      <c r="CG302" s="30" t="e">
        <f>IF(TRIM(MID(SUBSTITUTE($CE302," ",REPT(" ",99)),COLUMN(#REF!)*99-98,99))="","",DATEVALUE(TRIM(MID(SUBSTITUTE($CE302," ",REPT(" ",99)),COLUMN(#REF!)*99-98,99))))</f>
        <v>#REF!</v>
      </c>
      <c r="CH302" s="30" t="str">
        <f t="shared" si="191"/>
        <v/>
      </c>
      <c r="CI302" s="30" t="str">
        <f t="shared" si="192"/>
        <v/>
      </c>
      <c r="CJ302" s="30" t="str">
        <f t="shared" si="193"/>
        <v/>
      </c>
      <c r="CK302" s="30" t="str">
        <f t="shared" si="194"/>
        <v/>
      </c>
      <c r="CL302" s="30" t="str">
        <f t="shared" si="195"/>
        <v/>
      </c>
      <c r="CM302" s="30" t="str">
        <f t="shared" si="196"/>
        <v/>
      </c>
      <c r="CN302" s="30" t="str">
        <f t="shared" si="197"/>
        <v/>
      </c>
      <c r="CO302" s="30" t="str">
        <f t="shared" si="198"/>
        <v/>
      </c>
      <c r="CP302" s="27" t="str">
        <f t="shared" si="199"/>
        <v/>
      </c>
      <c r="CQ302" s="30" t="str">
        <f t="shared" si="209"/>
        <v/>
      </c>
      <c r="CR302" s="30" t="e">
        <f>IF(TRIM(MID(SUBSTITUTE($CP302," ",REPT(" ",99)),COLUMN(#REF!)*99-98,99))="","",DATEVALUE(TRIM(MID(SUBSTITUTE($CP302," ",REPT(" ",99)),COLUMN(#REF!)*99-98,99))))</f>
        <v>#REF!</v>
      </c>
      <c r="CS302" s="30" t="str">
        <f t="shared" si="200"/>
        <v/>
      </c>
      <c r="CT302" s="30" t="str">
        <f t="shared" si="201"/>
        <v/>
      </c>
      <c r="CU302" s="30" t="str">
        <f t="shared" si="202"/>
        <v/>
      </c>
      <c r="CV302" s="30" t="str">
        <f t="shared" si="203"/>
        <v/>
      </c>
      <c r="CW302" s="30" t="str">
        <f t="shared" si="204"/>
        <v/>
      </c>
      <c r="CX302" s="30" t="str">
        <f t="shared" si="205"/>
        <v/>
      </c>
      <c r="CY302" s="30" t="str">
        <f t="shared" si="206"/>
        <v/>
      </c>
      <c r="CZ302" s="30" t="str">
        <f t="shared" si="207"/>
        <v/>
      </c>
    </row>
    <row r="303" spans="1:104" s="6" customFormat="1" x14ac:dyDescent="0.25">
      <c r="D303" s="149"/>
      <c r="E303" s="150"/>
      <c r="R303" s="152"/>
      <c r="X303" s="153"/>
      <c r="Y303" s="153"/>
      <c r="Z303" s="153"/>
      <c r="AE303" s="153"/>
      <c r="AT303" s="27" t="str">
        <f t="shared" ca="1" si="188"/>
        <v/>
      </c>
      <c r="AU303" s="27" t="str">
        <f t="shared" si="189"/>
        <v/>
      </c>
      <c r="CE303" s="27" t="str">
        <f t="shared" si="190"/>
        <v/>
      </c>
      <c r="CF303" s="30" t="str">
        <f t="shared" si="208"/>
        <v/>
      </c>
      <c r="CG303" s="30" t="e">
        <f>IF(TRIM(MID(SUBSTITUTE($CE303," ",REPT(" ",99)),COLUMN(#REF!)*99-98,99))="","",DATEVALUE(TRIM(MID(SUBSTITUTE($CE303," ",REPT(" ",99)),COLUMN(#REF!)*99-98,99))))</f>
        <v>#REF!</v>
      </c>
      <c r="CH303" s="30" t="str">
        <f t="shared" si="191"/>
        <v/>
      </c>
      <c r="CI303" s="30" t="str">
        <f t="shared" si="192"/>
        <v/>
      </c>
      <c r="CJ303" s="30" t="str">
        <f t="shared" si="193"/>
        <v/>
      </c>
      <c r="CK303" s="30" t="str">
        <f t="shared" si="194"/>
        <v/>
      </c>
      <c r="CL303" s="30" t="str">
        <f t="shared" si="195"/>
        <v/>
      </c>
      <c r="CM303" s="30" t="str">
        <f t="shared" si="196"/>
        <v/>
      </c>
      <c r="CN303" s="30" t="str">
        <f t="shared" si="197"/>
        <v/>
      </c>
      <c r="CO303" s="30" t="str">
        <f t="shared" si="198"/>
        <v/>
      </c>
      <c r="CP303" s="27" t="str">
        <f t="shared" si="199"/>
        <v/>
      </c>
      <c r="CQ303" s="30" t="str">
        <f t="shared" si="209"/>
        <v/>
      </c>
      <c r="CR303" s="30" t="e">
        <f>IF(TRIM(MID(SUBSTITUTE($CP303," ",REPT(" ",99)),COLUMN(#REF!)*99-98,99))="","",DATEVALUE(TRIM(MID(SUBSTITUTE($CP303," ",REPT(" ",99)),COLUMN(#REF!)*99-98,99))))</f>
        <v>#REF!</v>
      </c>
      <c r="CS303" s="30" t="str">
        <f t="shared" si="200"/>
        <v/>
      </c>
      <c r="CT303" s="30" t="str">
        <f t="shared" si="201"/>
        <v/>
      </c>
      <c r="CU303" s="30" t="str">
        <f t="shared" si="202"/>
        <v/>
      </c>
      <c r="CV303" s="30" t="str">
        <f t="shared" si="203"/>
        <v/>
      </c>
      <c r="CW303" s="30" t="str">
        <f t="shared" si="204"/>
        <v/>
      </c>
      <c r="CX303" s="30" t="str">
        <f t="shared" si="205"/>
        <v/>
      </c>
      <c r="CY303" s="30" t="str">
        <f t="shared" si="206"/>
        <v/>
      </c>
      <c r="CZ303" s="30" t="str">
        <f t="shared" si="207"/>
        <v/>
      </c>
    </row>
    <row r="304" spans="1:104" s="6" customFormat="1" x14ac:dyDescent="0.25">
      <c r="D304" s="149"/>
      <c r="E304" s="150"/>
      <c r="R304" s="152"/>
      <c r="X304" s="153"/>
      <c r="Y304" s="153"/>
      <c r="Z304" s="153"/>
      <c r="AE304" s="153"/>
      <c r="AT304" s="27" t="str">
        <f t="shared" ca="1" si="188"/>
        <v/>
      </c>
      <c r="AU304" s="27" t="str">
        <f t="shared" si="189"/>
        <v/>
      </c>
      <c r="CE304" s="27" t="str">
        <f t="shared" si="190"/>
        <v/>
      </c>
      <c r="CF304" s="30" t="str">
        <f t="shared" si="208"/>
        <v/>
      </c>
      <c r="CG304" s="30" t="e">
        <f>IF(TRIM(MID(SUBSTITUTE($CE304," ",REPT(" ",99)),COLUMN(#REF!)*99-98,99))="","",DATEVALUE(TRIM(MID(SUBSTITUTE($CE304," ",REPT(" ",99)),COLUMN(#REF!)*99-98,99))))</f>
        <v>#REF!</v>
      </c>
      <c r="CH304" s="30" t="str">
        <f t="shared" si="191"/>
        <v/>
      </c>
      <c r="CI304" s="30" t="str">
        <f t="shared" si="192"/>
        <v/>
      </c>
      <c r="CJ304" s="30" t="str">
        <f t="shared" si="193"/>
        <v/>
      </c>
      <c r="CK304" s="30" t="str">
        <f t="shared" si="194"/>
        <v/>
      </c>
      <c r="CL304" s="30" t="str">
        <f t="shared" si="195"/>
        <v/>
      </c>
      <c r="CM304" s="30" t="str">
        <f t="shared" si="196"/>
        <v/>
      </c>
      <c r="CN304" s="30" t="str">
        <f t="shared" si="197"/>
        <v/>
      </c>
      <c r="CO304" s="30" t="str">
        <f t="shared" si="198"/>
        <v/>
      </c>
      <c r="CP304" s="27" t="str">
        <f t="shared" si="199"/>
        <v/>
      </c>
      <c r="CQ304" s="30" t="str">
        <f t="shared" si="209"/>
        <v/>
      </c>
      <c r="CR304" s="30" t="e">
        <f>IF(TRIM(MID(SUBSTITUTE($CP304," ",REPT(" ",99)),COLUMN(#REF!)*99-98,99))="","",DATEVALUE(TRIM(MID(SUBSTITUTE($CP304," ",REPT(" ",99)),COLUMN(#REF!)*99-98,99))))</f>
        <v>#REF!</v>
      </c>
      <c r="CS304" s="30" t="str">
        <f t="shared" si="200"/>
        <v/>
      </c>
      <c r="CT304" s="30" t="str">
        <f t="shared" si="201"/>
        <v/>
      </c>
      <c r="CU304" s="30" t="str">
        <f t="shared" si="202"/>
        <v/>
      </c>
      <c r="CV304" s="30" t="str">
        <f t="shared" si="203"/>
        <v/>
      </c>
      <c r="CW304" s="30" t="str">
        <f t="shared" si="204"/>
        <v/>
      </c>
      <c r="CX304" s="30" t="str">
        <f t="shared" si="205"/>
        <v/>
      </c>
      <c r="CY304" s="30" t="str">
        <f t="shared" si="206"/>
        <v/>
      </c>
      <c r="CZ304" s="30" t="str">
        <f t="shared" si="207"/>
        <v/>
      </c>
    </row>
    <row r="305" spans="4:104" s="6" customFormat="1" x14ac:dyDescent="0.25">
      <c r="D305" s="149"/>
      <c r="E305" s="150"/>
      <c r="R305" s="152"/>
      <c r="X305" s="153"/>
      <c r="Y305" s="153"/>
      <c r="Z305" s="153"/>
      <c r="AE305" s="153"/>
      <c r="AT305" s="27" t="str">
        <f t="shared" ca="1" si="188"/>
        <v/>
      </c>
      <c r="AU305" s="27" t="str">
        <f t="shared" si="189"/>
        <v/>
      </c>
      <c r="CE305" s="27" t="str">
        <f t="shared" si="190"/>
        <v/>
      </c>
      <c r="CF305" s="30" t="str">
        <f t="shared" si="208"/>
        <v/>
      </c>
      <c r="CG305" s="30" t="e">
        <f>IF(TRIM(MID(SUBSTITUTE($CE305," ",REPT(" ",99)),COLUMN(#REF!)*99-98,99))="","",DATEVALUE(TRIM(MID(SUBSTITUTE($CE305," ",REPT(" ",99)),COLUMN(#REF!)*99-98,99))))</f>
        <v>#REF!</v>
      </c>
      <c r="CH305" s="30" t="str">
        <f t="shared" si="191"/>
        <v/>
      </c>
      <c r="CI305" s="30" t="str">
        <f t="shared" si="192"/>
        <v/>
      </c>
      <c r="CJ305" s="30" t="str">
        <f t="shared" si="193"/>
        <v/>
      </c>
      <c r="CK305" s="30" t="str">
        <f t="shared" si="194"/>
        <v/>
      </c>
      <c r="CL305" s="30" t="str">
        <f t="shared" si="195"/>
        <v/>
      </c>
      <c r="CM305" s="30" t="str">
        <f t="shared" si="196"/>
        <v/>
      </c>
      <c r="CN305" s="30" t="str">
        <f t="shared" si="197"/>
        <v/>
      </c>
      <c r="CO305" s="30" t="str">
        <f t="shared" si="198"/>
        <v/>
      </c>
      <c r="CP305" s="27" t="str">
        <f t="shared" si="199"/>
        <v/>
      </c>
      <c r="CQ305" s="30" t="str">
        <f t="shared" si="209"/>
        <v/>
      </c>
      <c r="CR305" s="30" t="e">
        <f>IF(TRIM(MID(SUBSTITUTE($CP305," ",REPT(" ",99)),COLUMN(#REF!)*99-98,99))="","",DATEVALUE(TRIM(MID(SUBSTITUTE($CP305," ",REPT(" ",99)),COLUMN(#REF!)*99-98,99))))</f>
        <v>#REF!</v>
      </c>
      <c r="CS305" s="30" t="str">
        <f t="shared" si="200"/>
        <v/>
      </c>
      <c r="CT305" s="30" t="str">
        <f t="shared" si="201"/>
        <v/>
      </c>
      <c r="CU305" s="30" t="str">
        <f t="shared" si="202"/>
        <v/>
      </c>
      <c r="CV305" s="30" t="str">
        <f t="shared" si="203"/>
        <v/>
      </c>
      <c r="CW305" s="30" t="str">
        <f t="shared" si="204"/>
        <v/>
      </c>
      <c r="CX305" s="30" t="str">
        <f t="shared" si="205"/>
        <v/>
      </c>
      <c r="CY305" s="30" t="str">
        <f t="shared" si="206"/>
        <v/>
      </c>
      <c r="CZ305" s="30" t="str">
        <f t="shared" si="207"/>
        <v/>
      </c>
    </row>
    <row r="306" spans="4:104" s="6" customFormat="1" x14ac:dyDescent="0.25">
      <c r="D306" s="149"/>
      <c r="E306" s="150"/>
      <c r="R306" s="152"/>
      <c r="X306" s="153"/>
      <c r="Y306" s="153"/>
      <c r="Z306" s="153"/>
      <c r="AE306" s="153"/>
      <c r="AT306" s="27" t="str">
        <f t="shared" ca="1" si="188"/>
        <v/>
      </c>
      <c r="AU306" s="27" t="str">
        <f t="shared" si="189"/>
        <v/>
      </c>
      <c r="CE306" s="27" t="str">
        <f t="shared" si="190"/>
        <v/>
      </c>
      <c r="CF306" s="30" t="str">
        <f t="shared" si="208"/>
        <v/>
      </c>
      <c r="CG306" s="30" t="e">
        <f>IF(TRIM(MID(SUBSTITUTE($CE306," ",REPT(" ",99)),COLUMN(#REF!)*99-98,99))="","",DATEVALUE(TRIM(MID(SUBSTITUTE($CE306," ",REPT(" ",99)),COLUMN(#REF!)*99-98,99))))</f>
        <v>#REF!</v>
      </c>
      <c r="CH306" s="30" t="str">
        <f t="shared" si="191"/>
        <v/>
      </c>
      <c r="CI306" s="30" t="str">
        <f t="shared" si="192"/>
        <v/>
      </c>
      <c r="CJ306" s="30" t="str">
        <f t="shared" si="193"/>
        <v/>
      </c>
      <c r="CK306" s="30" t="str">
        <f t="shared" si="194"/>
        <v/>
      </c>
      <c r="CL306" s="30" t="str">
        <f t="shared" si="195"/>
        <v/>
      </c>
      <c r="CM306" s="30" t="str">
        <f t="shared" si="196"/>
        <v/>
      </c>
      <c r="CN306" s="30" t="str">
        <f t="shared" si="197"/>
        <v/>
      </c>
      <c r="CO306" s="30" t="str">
        <f t="shared" si="198"/>
        <v/>
      </c>
      <c r="CP306" s="27" t="str">
        <f t="shared" si="199"/>
        <v/>
      </c>
      <c r="CQ306" s="30" t="str">
        <f t="shared" si="209"/>
        <v/>
      </c>
      <c r="CR306" s="30" t="e">
        <f>IF(TRIM(MID(SUBSTITUTE($CP306," ",REPT(" ",99)),COLUMN(#REF!)*99-98,99))="","",DATEVALUE(TRIM(MID(SUBSTITUTE($CP306," ",REPT(" ",99)),COLUMN(#REF!)*99-98,99))))</f>
        <v>#REF!</v>
      </c>
      <c r="CS306" s="30" t="str">
        <f t="shared" si="200"/>
        <v/>
      </c>
      <c r="CT306" s="30" t="str">
        <f t="shared" si="201"/>
        <v/>
      </c>
      <c r="CU306" s="30" t="str">
        <f t="shared" si="202"/>
        <v/>
      </c>
      <c r="CV306" s="30" t="str">
        <f t="shared" si="203"/>
        <v/>
      </c>
      <c r="CW306" s="30" t="str">
        <f t="shared" si="204"/>
        <v/>
      </c>
      <c r="CX306" s="30" t="str">
        <f t="shared" si="205"/>
        <v/>
      </c>
      <c r="CY306" s="30" t="str">
        <f t="shared" si="206"/>
        <v/>
      </c>
      <c r="CZ306" s="30" t="str">
        <f t="shared" si="207"/>
        <v/>
      </c>
    </row>
    <row r="307" spans="4:104" s="6" customFormat="1" x14ac:dyDescent="0.25">
      <c r="D307" s="149"/>
      <c r="E307" s="150"/>
      <c r="R307" s="152"/>
      <c r="X307" s="153"/>
      <c r="Y307" s="153"/>
      <c r="Z307" s="153"/>
      <c r="AE307" s="153"/>
      <c r="AT307" s="27" t="str">
        <f t="shared" ca="1" si="188"/>
        <v/>
      </c>
      <c r="AU307" s="27" t="str">
        <f t="shared" si="189"/>
        <v/>
      </c>
      <c r="CE307" s="27" t="str">
        <f t="shared" si="190"/>
        <v/>
      </c>
      <c r="CF307" s="30" t="str">
        <f t="shared" si="208"/>
        <v/>
      </c>
      <c r="CG307" s="30" t="e">
        <f>IF(TRIM(MID(SUBSTITUTE($CE307," ",REPT(" ",99)),COLUMN(#REF!)*99-98,99))="","",DATEVALUE(TRIM(MID(SUBSTITUTE($CE307," ",REPT(" ",99)),COLUMN(#REF!)*99-98,99))))</f>
        <v>#REF!</v>
      </c>
      <c r="CH307" s="30" t="str">
        <f t="shared" si="191"/>
        <v/>
      </c>
      <c r="CI307" s="30" t="str">
        <f t="shared" si="192"/>
        <v/>
      </c>
      <c r="CJ307" s="30" t="str">
        <f t="shared" si="193"/>
        <v/>
      </c>
      <c r="CK307" s="30" t="str">
        <f t="shared" si="194"/>
        <v/>
      </c>
      <c r="CL307" s="30" t="str">
        <f t="shared" si="195"/>
        <v/>
      </c>
      <c r="CM307" s="30" t="str">
        <f t="shared" si="196"/>
        <v/>
      </c>
      <c r="CN307" s="30" t="str">
        <f t="shared" si="197"/>
        <v/>
      </c>
      <c r="CO307" s="30" t="str">
        <f t="shared" si="198"/>
        <v/>
      </c>
      <c r="CP307" s="27" t="str">
        <f t="shared" si="199"/>
        <v/>
      </c>
      <c r="CQ307" s="30" t="str">
        <f t="shared" si="209"/>
        <v/>
      </c>
      <c r="CR307" s="30" t="e">
        <f>IF(TRIM(MID(SUBSTITUTE($CP307," ",REPT(" ",99)),COLUMN(#REF!)*99-98,99))="","",DATEVALUE(TRIM(MID(SUBSTITUTE($CP307," ",REPT(" ",99)),COLUMN(#REF!)*99-98,99))))</f>
        <v>#REF!</v>
      </c>
      <c r="CS307" s="30" t="str">
        <f t="shared" si="200"/>
        <v/>
      </c>
      <c r="CT307" s="30" t="str">
        <f t="shared" si="201"/>
        <v/>
      </c>
      <c r="CU307" s="30" t="str">
        <f t="shared" si="202"/>
        <v/>
      </c>
      <c r="CV307" s="30" t="str">
        <f t="shared" si="203"/>
        <v/>
      </c>
      <c r="CW307" s="30" t="str">
        <f t="shared" si="204"/>
        <v/>
      </c>
      <c r="CX307" s="30" t="str">
        <f t="shared" si="205"/>
        <v/>
      </c>
      <c r="CY307" s="30" t="str">
        <f t="shared" si="206"/>
        <v/>
      </c>
      <c r="CZ307" s="30" t="str">
        <f t="shared" si="207"/>
        <v/>
      </c>
    </row>
    <row r="308" spans="4:104" s="6" customFormat="1" x14ac:dyDescent="0.25">
      <c r="D308" s="149"/>
      <c r="E308" s="150"/>
      <c r="R308" s="152"/>
      <c r="X308" s="153"/>
      <c r="Y308" s="153"/>
      <c r="Z308" s="153"/>
      <c r="AE308" s="153"/>
      <c r="AT308" s="27" t="str">
        <f t="shared" ca="1" si="188"/>
        <v/>
      </c>
      <c r="AU308" s="27" t="str">
        <f t="shared" si="189"/>
        <v/>
      </c>
      <c r="CE308" s="27" t="str">
        <f t="shared" si="190"/>
        <v/>
      </c>
      <c r="CF308" s="30" t="str">
        <f t="shared" si="208"/>
        <v/>
      </c>
      <c r="CG308" s="30" t="e">
        <f>IF(TRIM(MID(SUBSTITUTE($CE308," ",REPT(" ",99)),COLUMN(#REF!)*99-98,99))="","",DATEVALUE(TRIM(MID(SUBSTITUTE($CE308," ",REPT(" ",99)),COLUMN(#REF!)*99-98,99))))</f>
        <v>#REF!</v>
      </c>
      <c r="CH308" s="30" t="str">
        <f t="shared" si="191"/>
        <v/>
      </c>
      <c r="CI308" s="30" t="str">
        <f t="shared" si="192"/>
        <v/>
      </c>
      <c r="CJ308" s="30" t="str">
        <f t="shared" si="193"/>
        <v/>
      </c>
      <c r="CK308" s="30" t="str">
        <f t="shared" si="194"/>
        <v/>
      </c>
      <c r="CL308" s="30" t="str">
        <f t="shared" si="195"/>
        <v/>
      </c>
      <c r="CM308" s="30" t="str">
        <f t="shared" si="196"/>
        <v/>
      </c>
      <c r="CN308" s="30" t="str">
        <f t="shared" si="197"/>
        <v/>
      </c>
      <c r="CO308" s="30" t="str">
        <f t="shared" si="198"/>
        <v/>
      </c>
      <c r="CP308" s="27" t="str">
        <f t="shared" si="199"/>
        <v/>
      </c>
      <c r="CQ308" s="30" t="str">
        <f t="shared" si="209"/>
        <v/>
      </c>
      <c r="CR308" s="30" t="e">
        <f>IF(TRIM(MID(SUBSTITUTE($CP308," ",REPT(" ",99)),COLUMN(#REF!)*99-98,99))="","",DATEVALUE(TRIM(MID(SUBSTITUTE($CP308," ",REPT(" ",99)),COLUMN(#REF!)*99-98,99))))</f>
        <v>#REF!</v>
      </c>
      <c r="CS308" s="30" t="str">
        <f t="shared" si="200"/>
        <v/>
      </c>
      <c r="CT308" s="30" t="str">
        <f t="shared" si="201"/>
        <v/>
      </c>
      <c r="CU308" s="30" t="str">
        <f t="shared" si="202"/>
        <v/>
      </c>
      <c r="CV308" s="30" t="str">
        <f t="shared" si="203"/>
        <v/>
      </c>
      <c r="CW308" s="30" t="str">
        <f t="shared" si="204"/>
        <v/>
      </c>
      <c r="CX308" s="30" t="str">
        <f t="shared" si="205"/>
        <v/>
      </c>
      <c r="CY308" s="30" t="str">
        <f t="shared" si="206"/>
        <v/>
      </c>
      <c r="CZ308" s="30" t="str">
        <f t="shared" si="207"/>
        <v/>
      </c>
    </row>
    <row r="309" spans="4:104" s="6" customFormat="1" x14ac:dyDescent="0.25">
      <c r="D309" s="149"/>
      <c r="E309" s="150"/>
      <c r="R309" s="152"/>
      <c r="X309" s="153"/>
      <c r="Y309" s="153"/>
      <c r="Z309" s="153"/>
      <c r="AE309" s="153"/>
      <c r="AT309" s="27" t="str">
        <f t="shared" ca="1" si="188"/>
        <v/>
      </c>
      <c r="AU309" s="27" t="str">
        <f t="shared" si="189"/>
        <v/>
      </c>
      <c r="CE309" s="27" t="str">
        <f t="shared" si="190"/>
        <v/>
      </c>
      <c r="CF309" s="30" t="str">
        <f t="shared" si="208"/>
        <v/>
      </c>
      <c r="CG309" s="30" t="e">
        <f>IF(TRIM(MID(SUBSTITUTE($CE309," ",REPT(" ",99)),COLUMN(#REF!)*99-98,99))="","",DATEVALUE(TRIM(MID(SUBSTITUTE($CE309," ",REPT(" ",99)),COLUMN(#REF!)*99-98,99))))</f>
        <v>#REF!</v>
      </c>
      <c r="CH309" s="30" t="str">
        <f t="shared" si="191"/>
        <v/>
      </c>
      <c r="CI309" s="30" t="str">
        <f t="shared" si="192"/>
        <v/>
      </c>
      <c r="CJ309" s="30" t="str">
        <f t="shared" si="193"/>
        <v/>
      </c>
      <c r="CK309" s="30" t="str">
        <f t="shared" si="194"/>
        <v/>
      </c>
      <c r="CL309" s="30" t="str">
        <f t="shared" si="195"/>
        <v/>
      </c>
      <c r="CM309" s="30" t="str">
        <f t="shared" si="196"/>
        <v/>
      </c>
      <c r="CN309" s="30" t="str">
        <f t="shared" si="197"/>
        <v/>
      </c>
      <c r="CO309" s="30" t="str">
        <f t="shared" si="198"/>
        <v/>
      </c>
      <c r="CP309" s="27" t="str">
        <f t="shared" si="199"/>
        <v/>
      </c>
      <c r="CQ309" s="30" t="str">
        <f t="shared" si="209"/>
        <v/>
      </c>
      <c r="CR309" s="30" t="e">
        <f>IF(TRIM(MID(SUBSTITUTE($CP309," ",REPT(" ",99)),COLUMN(#REF!)*99-98,99))="","",DATEVALUE(TRIM(MID(SUBSTITUTE($CP309," ",REPT(" ",99)),COLUMN(#REF!)*99-98,99))))</f>
        <v>#REF!</v>
      </c>
      <c r="CS309" s="30" t="str">
        <f t="shared" si="200"/>
        <v/>
      </c>
      <c r="CT309" s="30" t="str">
        <f t="shared" si="201"/>
        <v/>
      </c>
      <c r="CU309" s="30" t="str">
        <f t="shared" si="202"/>
        <v/>
      </c>
      <c r="CV309" s="30" t="str">
        <f t="shared" si="203"/>
        <v/>
      </c>
      <c r="CW309" s="30" t="str">
        <f t="shared" si="204"/>
        <v/>
      </c>
      <c r="CX309" s="30" t="str">
        <f t="shared" si="205"/>
        <v/>
      </c>
      <c r="CY309" s="30" t="str">
        <f t="shared" si="206"/>
        <v/>
      </c>
      <c r="CZ309" s="30" t="str">
        <f t="shared" si="207"/>
        <v/>
      </c>
    </row>
    <row r="310" spans="4:104" s="6" customFormat="1" x14ac:dyDescent="0.25">
      <c r="D310" s="149"/>
      <c r="E310" s="150"/>
      <c r="R310" s="152"/>
      <c r="X310" s="153"/>
      <c r="Y310" s="153"/>
      <c r="Z310" s="153"/>
      <c r="AE310" s="153"/>
      <c r="AT310" s="27" t="str">
        <f t="shared" ca="1" si="188"/>
        <v/>
      </c>
      <c r="AU310" s="27" t="str">
        <f t="shared" si="189"/>
        <v/>
      </c>
      <c r="CE310" s="27" t="str">
        <f t="shared" si="190"/>
        <v/>
      </c>
      <c r="CF310" s="30" t="str">
        <f t="shared" si="208"/>
        <v/>
      </c>
      <c r="CG310" s="30" t="e">
        <f>IF(TRIM(MID(SUBSTITUTE($CE310," ",REPT(" ",99)),COLUMN(#REF!)*99-98,99))="","",DATEVALUE(TRIM(MID(SUBSTITUTE($CE310," ",REPT(" ",99)),COLUMN(#REF!)*99-98,99))))</f>
        <v>#REF!</v>
      </c>
      <c r="CH310" s="30" t="str">
        <f t="shared" si="191"/>
        <v/>
      </c>
      <c r="CI310" s="30" t="str">
        <f t="shared" si="192"/>
        <v/>
      </c>
      <c r="CJ310" s="30" t="str">
        <f t="shared" si="193"/>
        <v/>
      </c>
      <c r="CK310" s="30" t="str">
        <f t="shared" si="194"/>
        <v/>
      </c>
      <c r="CL310" s="30" t="str">
        <f t="shared" si="195"/>
        <v/>
      </c>
      <c r="CM310" s="30" t="str">
        <f t="shared" si="196"/>
        <v/>
      </c>
      <c r="CN310" s="30" t="str">
        <f t="shared" si="197"/>
        <v/>
      </c>
      <c r="CO310" s="30" t="str">
        <f t="shared" si="198"/>
        <v/>
      </c>
      <c r="CP310" s="27" t="str">
        <f t="shared" si="199"/>
        <v/>
      </c>
      <c r="CQ310" s="30" t="str">
        <f t="shared" si="209"/>
        <v/>
      </c>
      <c r="CR310" s="30" t="e">
        <f>IF(TRIM(MID(SUBSTITUTE($CP310," ",REPT(" ",99)),COLUMN(#REF!)*99-98,99))="","",DATEVALUE(TRIM(MID(SUBSTITUTE($CP310," ",REPT(" ",99)),COLUMN(#REF!)*99-98,99))))</f>
        <v>#REF!</v>
      </c>
      <c r="CS310" s="30" t="str">
        <f t="shared" si="200"/>
        <v/>
      </c>
      <c r="CT310" s="30" t="str">
        <f t="shared" si="201"/>
        <v/>
      </c>
      <c r="CU310" s="30" t="str">
        <f t="shared" si="202"/>
        <v/>
      </c>
      <c r="CV310" s="30" t="str">
        <f t="shared" si="203"/>
        <v/>
      </c>
      <c r="CW310" s="30" t="str">
        <f t="shared" si="204"/>
        <v/>
      </c>
      <c r="CX310" s="30" t="str">
        <f t="shared" si="205"/>
        <v/>
      </c>
      <c r="CY310" s="30" t="str">
        <f t="shared" si="206"/>
        <v/>
      </c>
      <c r="CZ310" s="30" t="str">
        <f t="shared" si="207"/>
        <v/>
      </c>
    </row>
    <row r="311" spans="4:104" s="6" customFormat="1" x14ac:dyDescent="0.25">
      <c r="D311" s="149"/>
      <c r="E311" s="150"/>
      <c r="R311" s="152"/>
      <c r="X311" s="153"/>
      <c r="Y311" s="153"/>
      <c r="Z311" s="153"/>
      <c r="AE311" s="153"/>
      <c r="AT311" s="27" t="str">
        <f t="shared" ca="1" si="188"/>
        <v/>
      </c>
      <c r="AU311" s="27" t="str">
        <f t="shared" si="189"/>
        <v/>
      </c>
      <c r="CE311" s="27" t="str">
        <f t="shared" si="190"/>
        <v/>
      </c>
      <c r="CF311" s="30" t="str">
        <f t="shared" si="208"/>
        <v/>
      </c>
      <c r="CG311" s="30" t="e">
        <f>IF(TRIM(MID(SUBSTITUTE($CE311," ",REPT(" ",99)),COLUMN(#REF!)*99-98,99))="","",DATEVALUE(TRIM(MID(SUBSTITUTE($CE311," ",REPT(" ",99)),COLUMN(#REF!)*99-98,99))))</f>
        <v>#REF!</v>
      </c>
      <c r="CH311" s="30" t="str">
        <f t="shared" si="191"/>
        <v/>
      </c>
      <c r="CI311" s="30" t="str">
        <f t="shared" si="192"/>
        <v/>
      </c>
      <c r="CJ311" s="30" t="str">
        <f t="shared" si="193"/>
        <v/>
      </c>
      <c r="CK311" s="30" t="str">
        <f t="shared" si="194"/>
        <v/>
      </c>
      <c r="CL311" s="30" t="str">
        <f t="shared" si="195"/>
        <v/>
      </c>
      <c r="CM311" s="30" t="str">
        <f t="shared" si="196"/>
        <v/>
      </c>
      <c r="CN311" s="30" t="str">
        <f t="shared" si="197"/>
        <v/>
      </c>
      <c r="CO311" s="30" t="str">
        <f t="shared" si="198"/>
        <v/>
      </c>
      <c r="CP311" s="27" t="str">
        <f t="shared" si="199"/>
        <v/>
      </c>
      <c r="CQ311" s="30" t="str">
        <f t="shared" si="209"/>
        <v/>
      </c>
      <c r="CR311" s="30" t="e">
        <f>IF(TRIM(MID(SUBSTITUTE($CP311," ",REPT(" ",99)),COLUMN(#REF!)*99-98,99))="","",DATEVALUE(TRIM(MID(SUBSTITUTE($CP311," ",REPT(" ",99)),COLUMN(#REF!)*99-98,99))))</f>
        <v>#REF!</v>
      </c>
      <c r="CS311" s="30" t="str">
        <f t="shared" si="200"/>
        <v/>
      </c>
      <c r="CT311" s="30" t="str">
        <f t="shared" si="201"/>
        <v/>
      </c>
      <c r="CU311" s="30" t="str">
        <f t="shared" si="202"/>
        <v/>
      </c>
      <c r="CV311" s="30" t="str">
        <f t="shared" si="203"/>
        <v/>
      </c>
      <c r="CW311" s="30" t="str">
        <f t="shared" si="204"/>
        <v/>
      </c>
      <c r="CX311" s="30" t="str">
        <f t="shared" si="205"/>
        <v/>
      </c>
      <c r="CY311" s="30" t="str">
        <f t="shared" si="206"/>
        <v/>
      </c>
      <c r="CZ311" s="30" t="str">
        <f t="shared" si="207"/>
        <v/>
      </c>
    </row>
    <row r="312" spans="4:104" s="6" customFormat="1" x14ac:dyDescent="0.25">
      <c r="D312" s="149"/>
      <c r="E312" s="150"/>
      <c r="R312" s="152"/>
      <c r="X312" s="153"/>
      <c r="Y312" s="153"/>
      <c r="Z312" s="153"/>
      <c r="AE312" s="153"/>
      <c r="AT312" s="27" t="str">
        <f t="shared" ca="1" si="188"/>
        <v/>
      </c>
      <c r="AU312" s="27" t="str">
        <f t="shared" si="189"/>
        <v/>
      </c>
      <c r="CE312" s="27" t="str">
        <f t="shared" si="190"/>
        <v/>
      </c>
      <c r="CF312" s="30" t="str">
        <f t="shared" si="208"/>
        <v/>
      </c>
      <c r="CG312" s="30" t="e">
        <f>IF(TRIM(MID(SUBSTITUTE($CE312," ",REPT(" ",99)),COLUMN(#REF!)*99-98,99))="","",DATEVALUE(TRIM(MID(SUBSTITUTE($CE312," ",REPT(" ",99)),COLUMN(#REF!)*99-98,99))))</f>
        <v>#REF!</v>
      </c>
      <c r="CH312" s="30" t="str">
        <f t="shared" si="191"/>
        <v/>
      </c>
      <c r="CI312" s="30" t="str">
        <f t="shared" si="192"/>
        <v/>
      </c>
      <c r="CJ312" s="30" t="str">
        <f t="shared" si="193"/>
        <v/>
      </c>
      <c r="CK312" s="30" t="str">
        <f t="shared" si="194"/>
        <v/>
      </c>
      <c r="CL312" s="30" t="str">
        <f t="shared" si="195"/>
        <v/>
      </c>
      <c r="CM312" s="30" t="str">
        <f t="shared" si="196"/>
        <v/>
      </c>
      <c r="CN312" s="30" t="str">
        <f t="shared" si="197"/>
        <v/>
      </c>
      <c r="CO312" s="30" t="str">
        <f t="shared" si="198"/>
        <v/>
      </c>
      <c r="CP312" s="27" t="str">
        <f t="shared" si="199"/>
        <v/>
      </c>
      <c r="CQ312" s="30" t="str">
        <f t="shared" si="209"/>
        <v/>
      </c>
      <c r="CR312" s="30" t="e">
        <f>IF(TRIM(MID(SUBSTITUTE($CP312," ",REPT(" ",99)),COLUMN(#REF!)*99-98,99))="","",DATEVALUE(TRIM(MID(SUBSTITUTE($CP312," ",REPT(" ",99)),COLUMN(#REF!)*99-98,99))))</f>
        <v>#REF!</v>
      </c>
      <c r="CS312" s="30" t="str">
        <f t="shared" si="200"/>
        <v/>
      </c>
      <c r="CT312" s="30" t="str">
        <f t="shared" si="201"/>
        <v/>
      </c>
      <c r="CU312" s="30" t="str">
        <f t="shared" si="202"/>
        <v/>
      </c>
      <c r="CV312" s="30" t="str">
        <f t="shared" si="203"/>
        <v/>
      </c>
      <c r="CW312" s="30" t="str">
        <f t="shared" si="204"/>
        <v/>
      </c>
      <c r="CX312" s="30" t="str">
        <f t="shared" si="205"/>
        <v/>
      </c>
      <c r="CY312" s="30" t="str">
        <f t="shared" si="206"/>
        <v/>
      </c>
      <c r="CZ312" s="30" t="str">
        <f t="shared" si="207"/>
        <v/>
      </c>
    </row>
    <row r="313" spans="4:104" s="6" customFormat="1" x14ac:dyDescent="0.25">
      <c r="D313" s="149"/>
      <c r="E313" s="150"/>
      <c r="R313" s="152"/>
      <c r="X313" s="153"/>
      <c r="Y313" s="153"/>
      <c r="Z313" s="153"/>
      <c r="AE313" s="153"/>
      <c r="AT313" s="27" t="str">
        <f t="shared" ca="1" si="188"/>
        <v/>
      </c>
      <c r="AU313" s="27" t="str">
        <f t="shared" si="189"/>
        <v/>
      </c>
      <c r="CE313" s="27" t="str">
        <f t="shared" si="190"/>
        <v/>
      </c>
      <c r="CF313" s="30" t="str">
        <f t="shared" si="208"/>
        <v/>
      </c>
      <c r="CG313" s="30" t="e">
        <f>IF(TRIM(MID(SUBSTITUTE($CE313," ",REPT(" ",99)),COLUMN(#REF!)*99-98,99))="","",DATEVALUE(TRIM(MID(SUBSTITUTE($CE313," ",REPT(" ",99)),COLUMN(#REF!)*99-98,99))))</f>
        <v>#REF!</v>
      </c>
      <c r="CH313" s="30" t="str">
        <f t="shared" si="191"/>
        <v/>
      </c>
      <c r="CI313" s="30" t="str">
        <f t="shared" si="192"/>
        <v/>
      </c>
      <c r="CJ313" s="30" t="str">
        <f t="shared" si="193"/>
        <v/>
      </c>
      <c r="CK313" s="30" t="str">
        <f t="shared" si="194"/>
        <v/>
      </c>
      <c r="CL313" s="30" t="str">
        <f t="shared" si="195"/>
        <v/>
      </c>
      <c r="CM313" s="30" t="str">
        <f t="shared" si="196"/>
        <v/>
      </c>
      <c r="CN313" s="30" t="str">
        <f t="shared" si="197"/>
        <v/>
      </c>
      <c r="CO313" s="30" t="str">
        <f t="shared" si="198"/>
        <v/>
      </c>
      <c r="CP313" s="27" t="str">
        <f t="shared" si="199"/>
        <v/>
      </c>
      <c r="CQ313" s="30" t="str">
        <f t="shared" si="209"/>
        <v/>
      </c>
      <c r="CR313" s="30" t="e">
        <f>IF(TRIM(MID(SUBSTITUTE($CP313," ",REPT(" ",99)),COLUMN(#REF!)*99-98,99))="","",DATEVALUE(TRIM(MID(SUBSTITUTE($CP313," ",REPT(" ",99)),COLUMN(#REF!)*99-98,99))))</f>
        <v>#REF!</v>
      </c>
      <c r="CS313" s="30" t="str">
        <f t="shared" si="200"/>
        <v/>
      </c>
      <c r="CT313" s="30" t="str">
        <f t="shared" si="201"/>
        <v/>
      </c>
      <c r="CU313" s="30" t="str">
        <f t="shared" si="202"/>
        <v/>
      </c>
      <c r="CV313" s="30" t="str">
        <f t="shared" si="203"/>
        <v/>
      </c>
      <c r="CW313" s="30" t="str">
        <f t="shared" si="204"/>
        <v/>
      </c>
      <c r="CX313" s="30" t="str">
        <f t="shared" si="205"/>
        <v/>
      </c>
      <c r="CY313" s="30" t="str">
        <f t="shared" si="206"/>
        <v/>
      </c>
      <c r="CZ313" s="30" t="str">
        <f t="shared" si="207"/>
        <v/>
      </c>
    </row>
    <row r="314" spans="4:104" s="6" customFormat="1" x14ac:dyDescent="0.25">
      <c r="D314" s="149"/>
      <c r="E314" s="150"/>
      <c r="R314" s="152"/>
      <c r="X314" s="153"/>
      <c r="Y314" s="153"/>
      <c r="Z314" s="153"/>
      <c r="AE314" s="153"/>
      <c r="AT314" s="27" t="str">
        <f t="shared" ca="1" si="188"/>
        <v/>
      </c>
      <c r="AU314" s="27" t="str">
        <f t="shared" si="189"/>
        <v/>
      </c>
      <c r="CE314" s="27" t="str">
        <f t="shared" si="190"/>
        <v/>
      </c>
      <c r="CF314" s="30" t="str">
        <f t="shared" si="208"/>
        <v/>
      </c>
      <c r="CG314" s="30" t="e">
        <f>IF(TRIM(MID(SUBSTITUTE($CE314," ",REPT(" ",99)),COLUMN(#REF!)*99-98,99))="","",DATEVALUE(TRIM(MID(SUBSTITUTE($CE314," ",REPT(" ",99)),COLUMN(#REF!)*99-98,99))))</f>
        <v>#REF!</v>
      </c>
      <c r="CH314" s="30" t="str">
        <f t="shared" si="191"/>
        <v/>
      </c>
      <c r="CI314" s="30" t="str">
        <f t="shared" si="192"/>
        <v/>
      </c>
      <c r="CJ314" s="30" t="str">
        <f t="shared" si="193"/>
        <v/>
      </c>
      <c r="CK314" s="30" t="str">
        <f t="shared" si="194"/>
        <v/>
      </c>
      <c r="CL314" s="30" t="str">
        <f t="shared" si="195"/>
        <v/>
      </c>
      <c r="CM314" s="30" t="str">
        <f t="shared" si="196"/>
        <v/>
      </c>
      <c r="CN314" s="30" t="str">
        <f t="shared" si="197"/>
        <v/>
      </c>
      <c r="CO314" s="30" t="str">
        <f t="shared" si="198"/>
        <v/>
      </c>
      <c r="CP314" s="27" t="str">
        <f t="shared" si="199"/>
        <v/>
      </c>
      <c r="CQ314" s="30" t="str">
        <f t="shared" si="209"/>
        <v/>
      </c>
      <c r="CR314" s="30" t="e">
        <f>IF(TRIM(MID(SUBSTITUTE($CP314," ",REPT(" ",99)),COLUMN(#REF!)*99-98,99))="","",DATEVALUE(TRIM(MID(SUBSTITUTE($CP314," ",REPT(" ",99)),COLUMN(#REF!)*99-98,99))))</f>
        <v>#REF!</v>
      </c>
      <c r="CS314" s="30" t="str">
        <f t="shared" si="200"/>
        <v/>
      </c>
      <c r="CT314" s="30" t="str">
        <f t="shared" si="201"/>
        <v/>
      </c>
      <c r="CU314" s="30" t="str">
        <f t="shared" si="202"/>
        <v/>
      </c>
      <c r="CV314" s="30" t="str">
        <f t="shared" si="203"/>
        <v/>
      </c>
      <c r="CW314" s="30" t="str">
        <f t="shared" si="204"/>
        <v/>
      </c>
      <c r="CX314" s="30" t="str">
        <f t="shared" si="205"/>
        <v/>
      </c>
      <c r="CY314" s="30" t="str">
        <f t="shared" si="206"/>
        <v/>
      </c>
      <c r="CZ314" s="30" t="str">
        <f t="shared" si="207"/>
        <v/>
      </c>
    </row>
    <row r="315" spans="4:104" s="6" customFormat="1" x14ac:dyDescent="0.25">
      <c r="D315" s="149"/>
      <c r="E315" s="150"/>
      <c r="R315" s="152"/>
      <c r="X315" s="153"/>
      <c r="Y315" s="153"/>
      <c r="Z315" s="153"/>
      <c r="AE315" s="153"/>
      <c r="AT315" s="27" t="str">
        <f t="shared" ca="1" si="188"/>
        <v/>
      </c>
      <c r="AU315" s="27" t="str">
        <f t="shared" si="189"/>
        <v/>
      </c>
      <c r="CE315" s="27" t="str">
        <f t="shared" si="190"/>
        <v/>
      </c>
      <c r="CF315" s="30" t="str">
        <f t="shared" si="208"/>
        <v/>
      </c>
      <c r="CG315" s="30" t="e">
        <f>IF(TRIM(MID(SUBSTITUTE($CE315," ",REPT(" ",99)),COLUMN(#REF!)*99-98,99))="","",DATEVALUE(TRIM(MID(SUBSTITUTE($CE315," ",REPT(" ",99)),COLUMN(#REF!)*99-98,99))))</f>
        <v>#REF!</v>
      </c>
      <c r="CH315" s="30" t="str">
        <f t="shared" si="191"/>
        <v/>
      </c>
      <c r="CI315" s="30" t="str">
        <f t="shared" si="192"/>
        <v/>
      </c>
      <c r="CJ315" s="30" t="str">
        <f t="shared" si="193"/>
        <v/>
      </c>
      <c r="CK315" s="30" t="str">
        <f t="shared" si="194"/>
        <v/>
      </c>
      <c r="CL315" s="30" t="str">
        <f t="shared" si="195"/>
        <v/>
      </c>
      <c r="CM315" s="30" t="str">
        <f t="shared" si="196"/>
        <v/>
      </c>
      <c r="CN315" s="30" t="str">
        <f t="shared" si="197"/>
        <v/>
      </c>
      <c r="CO315" s="30" t="str">
        <f t="shared" si="198"/>
        <v/>
      </c>
      <c r="CP315" s="27" t="str">
        <f t="shared" si="199"/>
        <v/>
      </c>
      <c r="CQ315" s="30" t="str">
        <f t="shared" si="209"/>
        <v/>
      </c>
      <c r="CR315" s="30" t="e">
        <f>IF(TRIM(MID(SUBSTITUTE($CP315," ",REPT(" ",99)),COLUMN(#REF!)*99-98,99))="","",DATEVALUE(TRIM(MID(SUBSTITUTE($CP315," ",REPT(" ",99)),COLUMN(#REF!)*99-98,99))))</f>
        <v>#REF!</v>
      </c>
      <c r="CS315" s="30" t="str">
        <f t="shared" si="200"/>
        <v/>
      </c>
      <c r="CT315" s="30" t="str">
        <f t="shared" si="201"/>
        <v/>
      </c>
      <c r="CU315" s="30" t="str">
        <f t="shared" si="202"/>
        <v/>
      </c>
      <c r="CV315" s="30" t="str">
        <f t="shared" si="203"/>
        <v/>
      </c>
      <c r="CW315" s="30" t="str">
        <f t="shared" si="204"/>
        <v/>
      </c>
      <c r="CX315" s="30" t="str">
        <f t="shared" si="205"/>
        <v/>
      </c>
      <c r="CY315" s="30" t="str">
        <f t="shared" si="206"/>
        <v/>
      </c>
      <c r="CZ315" s="30" t="str">
        <f t="shared" si="207"/>
        <v/>
      </c>
    </row>
    <row r="316" spans="4:104" s="6" customFormat="1" x14ac:dyDescent="0.25">
      <c r="D316" s="149"/>
      <c r="E316" s="150"/>
      <c r="R316" s="152"/>
      <c r="X316" s="153"/>
      <c r="Y316" s="153"/>
      <c r="Z316" s="153"/>
      <c r="AE316" s="153"/>
      <c r="AT316" s="27" t="str">
        <f t="shared" ca="1" si="188"/>
        <v/>
      </c>
      <c r="AU316" s="27" t="str">
        <f t="shared" si="189"/>
        <v/>
      </c>
      <c r="CE316" s="27" t="str">
        <f t="shared" si="190"/>
        <v/>
      </c>
      <c r="CF316" s="30" t="str">
        <f t="shared" si="208"/>
        <v/>
      </c>
      <c r="CG316" s="30" t="e">
        <f>IF(TRIM(MID(SUBSTITUTE($CE316," ",REPT(" ",99)),COLUMN(#REF!)*99-98,99))="","",DATEVALUE(TRIM(MID(SUBSTITUTE($CE316," ",REPT(" ",99)),COLUMN(#REF!)*99-98,99))))</f>
        <v>#REF!</v>
      </c>
      <c r="CH316" s="30" t="str">
        <f t="shared" si="191"/>
        <v/>
      </c>
      <c r="CI316" s="30" t="str">
        <f t="shared" si="192"/>
        <v/>
      </c>
      <c r="CJ316" s="30" t="str">
        <f t="shared" si="193"/>
        <v/>
      </c>
      <c r="CK316" s="30" t="str">
        <f t="shared" si="194"/>
        <v/>
      </c>
      <c r="CL316" s="30" t="str">
        <f t="shared" si="195"/>
        <v/>
      </c>
      <c r="CM316" s="30" t="str">
        <f t="shared" si="196"/>
        <v/>
      </c>
      <c r="CN316" s="30" t="str">
        <f t="shared" si="197"/>
        <v/>
      </c>
      <c r="CO316" s="30" t="str">
        <f t="shared" si="198"/>
        <v/>
      </c>
      <c r="CP316" s="27" t="str">
        <f t="shared" si="199"/>
        <v/>
      </c>
      <c r="CQ316" s="30" t="str">
        <f t="shared" si="209"/>
        <v/>
      </c>
      <c r="CR316" s="30" t="e">
        <f>IF(TRIM(MID(SUBSTITUTE($CP316," ",REPT(" ",99)),COLUMN(#REF!)*99-98,99))="","",DATEVALUE(TRIM(MID(SUBSTITUTE($CP316," ",REPT(" ",99)),COLUMN(#REF!)*99-98,99))))</f>
        <v>#REF!</v>
      </c>
      <c r="CS316" s="30" t="str">
        <f t="shared" si="200"/>
        <v/>
      </c>
      <c r="CT316" s="30" t="str">
        <f t="shared" si="201"/>
        <v/>
      </c>
      <c r="CU316" s="30" t="str">
        <f t="shared" si="202"/>
        <v/>
      </c>
      <c r="CV316" s="30" t="str">
        <f t="shared" si="203"/>
        <v/>
      </c>
      <c r="CW316" s="30" t="str">
        <f t="shared" si="204"/>
        <v/>
      </c>
      <c r="CX316" s="30" t="str">
        <f t="shared" si="205"/>
        <v/>
      </c>
      <c r="CY316" s="30" t="str">
        <f t="shared" si="206"/>
        <v/>
      </c>
      <c r="CZ316" s="30" t="str">
        <f t="shared" si="207"/>
        <v/>
      </c>
    </row>
    <row r="317" spans="4:104" s="6" customFormat="1" x14ac:dyDescent="0.25">
      <c r="D317" s="149"/>
      <c r="E317" s="150"/>
      <c r="R317" s="152"/>
      <c r="X317" s="153"/>
      <c r="Y317" s="153"/>
      <c r="Z317" s="153"/>
      <c r="AE317" s="153"/>
      <c r="AT317" s="27" t="str">
        <f t="shared" ca="1" si="188"/>
        <v/>
      </c>
      <c r="AU317" s="27" t="str">
        <f t="shared" si="189"/>
        <v/>
      </c>
      <c r="CE317" s="27" t="str">
        <f t="shared" si="190"/>
        <v/>
      </c>
      <c r="CF317" s="30" t="str">
        <f t="shared" si="208"/>
        <v/>
      </c>
      <c r="CG317" s="30" t="e">
        <f>IF(TRIM(MID(SUBSTITUTE($CE317," ",REPT(" ",99)),COLUMN(#REF!)*99-98,99))="","",DATEVALUE(TRIM(MID(SUBSTITUTE($CE317," ",REPT(" ",99)),COLUMN(#REF!)*99-98,99))))</f>
        <v>#REF!</v>
      </c>
      <c r="CH317" s="30" t="str">
        <f t="shared" si="191"/>
        <v/>
      </c>
      <c r="CI317" s="30" t="str">
        <f t="shared" si="192"/>
        <v/>
      </c>
      <c r="CJ317" s="30" t="str">
        <f t="shared" si="193"/>
        <v/>
      </c>
      <c r="CK317" s="30" t="str">
        <f t="shared" si="194"/>
        <v/>
      </c>
      <c r="CL317" s="30" t="str">
        <f t="shared" si="195"/>
        <v/>
      </c>
      <c r="CM317" s="30" t="str">
        <f t="shared" si="196"/>
        <v/>
      </c>
      <c r="CN317" s="30" t="str">
        <f t="shared" si="197"/>
        <v/>
      </c>
      <c r="CO317" s="30" t="str">
        <f t="shared" si="198"/>
        <v/>
      </c>
      <c r="CP317" s="27" t="str">
        <f t="shared" si="199"/>
        <v/>
      </c>
      <c r="CQ317" s="30" t="str">
        <f t="shared" si="209"/>
        <v/>
      </c>
      <c r="CR317" s="30" t="e">
        <f>IF(TRIM(MID(SUBSTITUTE($CP317," ",REPT(" ",99)),COLUMN(#REF!)*99-98,99))="","",DATEVALUE(TRIM(MID(SUBSTITUTE($CP317," ",REPT(" ",99)),COLUMN(#REF!)*99-98,99))))</f>
        <v>#REF!</v>
      </c>
      <c r="CS317" s="30" t="str">
        <f t="shared" si="200"/>
        <v/>
      </c>
      <c r="CT317" s="30" t="str">
        <f t="shared" si="201"/>
        <v/>
      </c>
      <c r="CU317" s="30" t="str">
        <f t="shared" si="202"/>
        <v/>
      </c>
      <c r="CV317" s="30" t="str">
        <f t="shared" si="203"/>
        <v/>
      </c>
      <c r="CW317" s="30" t="str">
        <f t="shared" si="204"/>
        <v/>
      </c>
      <c r="CX317" s="30" t="str">
        <f t="shared" si="205"/>
        <v/>
      </c>
      <c r="CY317" s="30" t="str">
        <f t="shared" si="206"/>
        <v/>
      </c>
      <c r="CZ317" s="30" t="str">
        <f t="shared" si="207"/>
        <v/>
      </c>
    </row>
    <row r="318" spans="4:104" s="6" customFormat="1" x14ac:dyDescent="0.25">
      <c r="D318" s="149"/>
      <c r="E318" s="150"/>
      <c r="R318" s="152"/>
      <c r="X318" s="153"/>
      <c r="Y318" s="153"/>
      <c r="Z318" s="153"/>
      <c r="AE318" s="153"/>
      <c r="AT318" s="27" t="str">
        <f t="shared" ref="AT318:AT381" ca="1" si="210">IF(OR(ISBLANK(F318),F318&gt;AT$1),"",IF(AND(NOT(ISBLANK(W318)),W318&lt;AT$1),"Отнето",IF(AND(NOT(ISBLANK(U318)),U318&lt;AT$1),"Прекратено",IF(K318&lt;AT$1,"Изтекло","Действащо"))))</f>
        <v/>
      </c>
      <c r="AU318" s="27" t="str">
        <f t="shared" ref="AU318:AU381" si="211">IF(OR(ISBLANK(F318),F318&gt;AU$1),"",IF(AND(NOT(ISBLANK(W318)),W318&lt;AU$1),"Отнето",IF(AND(NOT(ISBLANK(U318)),U318&lt;AU$1),"Прекратено",IF(K318&lt;AU$1,"Изтекло","Действащо"))))</f>
        <v/>
      </c>
      <c r="CE318" s="27" t="str">
        <f t="shared" ref="CE318:CE381" si="212">TRIM(TEXT(SUBSTITUTE(Q318,CHAR(10)," "),"dd.mm.yyyy"))</f>
        <v/>
      </c>
      <c r="CF318" s="30" t="str">
        <f t="shared" si="208"/>
        <v/>
      </c>
      <c r="CG318" s="30" t="e">
        <f>IF(TRIM(MID(SUBSTITUTE($CE318," ",REPT(" ",99)),COLUMN(#REF!)*99-98,99))="","",DATEVALUE(TRIM(MID(SUBSTITUTE($CE318," ",REPT(" ",99)),COLUMN(#REF!)*99-98,99))))</f>
        <v>#REF!</v>
      </c>
      <c r="CH318" s="30" t="str">
        <f t="shared" ref="CH318:CH381" si="213">IF(TRIM(MID(SUBSTITUTE($CE318," ",REPT(" ",99)),COLUMN(B318)*99-98,99))="","",DATEVALUE(TRIM(MID(SUBSTITUTE($CE318," ",REPT(" ",99)),COLUMN(B318)*99-98,99))))</f>
        <v/>
      </c>
      <c r="CI318" s="30" t="str">
        <f t="shared" ref="CI318:CI381" si="214">IF(TRIM(MID(SUBSTITUTE($CE318," ",REPT(" ",99)),COLUMN(C318)*99-98,99))="","",DATEVALUE(TRIM(MID(SUBSTITUTE($CE318," ",REPT(" ",99)),COLUMN(C318)*99-98,99))))</f>
        <v/>
      </c>
      <c r="CJ318" s="30" t="str">
        <f t="shared" ref="CJ318:CJ381" si="215">IF(TRIM(MID(SUBSTITUTE($CE318," ",REPT(" ",99)),COLUMN(D318)*99-98,99))="","",DATEVALUE(TRIM(MID(SUBSTITUTE($CE318," ",REPT(" ",99)),COLUMN(D318)*99-98,99))))</f>
        <v/>
      </c>
      <c r="CK318" s="30" t="str">
        <f t="shared" ref="CK318:CK381" si="216">IF(TRIM(MID(SUBSTITUTE($CE318," ",REPT(" ",99)),COLUMN(E318)*99-98,99))="","",DATEVALUE(TRIM(MID(SUBSTITUTE($CE318," ",REPT(" ",99)),COLUMN(E318)*99-98,99))))</f>
        <v/>
      </c>
      <c r="CL318" s="30" t="str">
        <f t="shared" ref="CL318:CL381" si="217">IF(TRIM(MID(SUBSTITUTE($CE318," ",REPT(" ",99)),COLUMN(F318)*99-98,99))="","",DATEVALUE(TRIM(MID(SUBSTITUTE($CE318," ",REPT(" ",99)),COLUMN(F318)*99-98,99))))</f>
        <v/>
      </c>
      <c r="CM318" s="30" t="str">
        <f t="shared" ref="CM318:CM381" si="218">IF(TRIM(MID(SUBSTITUTE($CE318," ",REPT(" ",99)),COLUMN(G318)*99-98,99))="","",DATEVALUE(TRIM(MID(SUBSTITUTE($CE318," ",REPT(" ",99)),COLUMN(G318)*99-98,99))))</f>
        <v/>
      </c>
      <c r="CN318" s="30" t="str">
        <f t="shared" ref="CN318:CN381" si="219">IF(TRIM(MID(SUBSTITUTE($CE318," ",REPT(" ",99)),COLUMN(H318)*99-98,99))="","",DATEVALUE(TRIM(MID(SUBSTITUTE($CE318," ",REPT(" ",99)),COLUMN(H318)*99-98,99))))</f>
        <v/>
      </c>
      <c r="CO318" s="30" t="str">
        <f t="shared" ref="CO318:CO381" si="220">IF(TRIM(MID(SUBSTITUTE($CE318," ",REPT(" ",99)),COLUMN(I318)*99-98,99))="","",DATEVALUE(TRIM(MID(SUBSTITUTE($CE318," ",REPT(" ",99)),COLUMN(I318)*99-98,99))))</f>
        <v/>
      </c>
      <c r="CP318" s="27" t="str">
        <f t="shared" ref="CP318:CP381" si="221">TRIM(TEXT(SUBSTITUTE(S318,CHAR(10)," "),"dd.mm.yyyy"))</f>
        <v/>
      </c>
      <c r="CQ318" s="30" t="str">
        <f t="shared" si="209"/>
        <v/>
      </c>
      <c r="CR318" s="30" t="e">
        <f>IF(TRIM(MID(SUBSTITUTE($CP318," ",REPT(" ",99)),COLUMN(#REF!)*99-98,99))="","",DATEVALUE(TRIM(MID(SUBSTITUTE($CP318," ",REPT(" ",99)),COLUMN(#REF!)*99-98,99))))</f>
        <v>#REF!</v>
      </c>
      <c r="CS318" s="30" t="str">
        <f t="shared" ref="CS318:CS381" si="222">IF(TRIM(MID(SUBSTITUTE($CP318," ",REPT(" ",99)),COLUMN(B318)*99-98,99))="","",DATEVALUE(TRIM(MID(SUBSTITUTE($CP318," ",REPT(" ",99)),COLUMN(B318)*99-98,99))))</f>
        <v/>
      </c>
      <c r="CT318" s="30" t="str">
        <f t="shared" ref="CT318:CT381" si="223">IF(TRIM(MID(SUBSTITUTE($CP318," ",REPT(" ",99)),COLUMN(C318)*99-98,99))="","",DATEVALUE(TRIM(MID(SUBSTITUTE($CP318," ",REPT(" ",99)),COLUMN(C318)*99-98,99))))</f>
        <v/>
      </c>
      <c r="CU318" s="30" t="str">
        <f t="shared" ref="CU318:CU381" si="224">IF(TRIM(MID(SUBSTITUTE($CP318," ",REPT(" ",99)),COLUMN(D318)*99-98,99))="","",DATEVALUE(TRIM(MID(SUBSTITUTE($CP318," ",REPT(" ",99)),COLUMN(D318)*99-98,99))))</f>
        <v/>
      </c>
      <c r="CV318" s="30" t="str">
        <f t="shared" ref="CV318:CV381" si="225">IF(TRIM(MID(SUBSTITUTE($CP318," ",REPT(" ",99)),COLUMN(E318)*99-98,99))="","",DATEVALUE(TRIM(MID(SUBSTITUTE($CP318," ",REPT(" ",99)),COLUMN(E318)*99-98,99))))</f>
        <v/>
      </c>
      <c r="CW318" s="30" t="str">
        <f t="shared" ref="CW318:CW381" si="226">IF(TRIM(MID(SUBSTITUTE($CP318," ",REPT(" ",99)),COLUMN(F318)*99-98,99))="","",DATEVALUE(TRIM(MID(SUBSTITUTE($CP318," ",REPT(" ",99)),COLUMN(F318)*99-98,99))))</f>
        <v/>
      </c>
      <c r="CX318" s="30" t="str">
        <f t="shared" ref="CX318:CX381" si="227">IF(TRIM(MID(SUBSTITUTE($CP318," ",REPT(" ",99)),COLUMN(G318)*99-98,99))="","",DATEVALUE(TRIM(MID(SUBSTITUTE($CP318," ",REPT(" ",99)),COLUMN(G318)*99-98,99))))</f>
        <v/>
      </c>
      <c r="CY318" s="30" t="str">
        <f t="shared" ref="CY318:CY381" si="228">IF(TRIM(MID(SUBSTITUTE($CP318," ",REPT(" ",99)),COLUMN(H318)*99-98,99))="","",DATEVALUE(TRIM(MID(SUBSTITUTE($CP318," ",REPT(" ",99)),COLUMN(H318)*99-98,99))))</f>
        <v/>
      </c>
      <c r="CZ318" s="30" t="str">
        <f t="shared" ref="CZ318:CZ381" si="229">IF(TRIM(MID(SUBSTITUTE($CP318," ",REPT(" ",99)),COLUMN(I318)*99-98,99))="","",DATEVALUE(TRIM(MID(SUBSTITUTE($CP318," ",REPT(" ",99)),COLUMN(I318)*99-98,99))))</f>
        <v/>
      </c>
    </row>
    <row r="319" spans="4:104" s="6" customFormat="1" x14ac:dyDescent="0.25">
      <c r="D319" s="149"/>
      <c r="E319" s="150"/>
      <c r="R319" s="152"/>
      <c r="X319" s="153"/>
      <c r="Y319" s="153"/>
      <c r="Z319" s="153"/>
      <c r="AE319" s="153"/>
      <c r="AT319" s="27" t="str">
        <f t="shared" ca="1" si="210"/>
        <v/>
      </c>
      <c r="AU319" s="27" t="str">
        <f t="shared" si="211"/>
        <v/>
      </c>
      <c r="CE319" s="27" t="str">
        <f t="shared" si="212"/>
        <v/>
      </c>
      <c r="CF319" s="30" t="str">
        <f t="shared" si="208"/>
        <v/>
      </c>
      <c r="CG319" s="30" t="e">
        <f>IF(TRIM(MID(SUBSTITUTE($CE319," ",REPT(" ",99)),COLUMN(#REF!)*99-98,99))="","",DATEVALUE(TRIM(MID(SUBSTITUTE($CE319," ",REPT(" ",99)),COLUMN(#REF!)*99-98,99))))</f>
        <v>#REF!</v>
      </c>
      <c r="CH319" s="30" t="str">
        <f t="shared" si="213"/>
        <v/>
      </c>
      <c r="CI319" s="30" t="str">
        <f t="shared" si="214"/>
        <v/>
      </c>
      <c r="CJ319" s="30" t="str">
        <f t="shared" si="215"/>
        <v/>
      </c>
      <c r="CK319" s="30" t="str">
        <f t="shared" si="216"/>
        <v/>
      </c>
      <c r="CL319" s="30" t="str">
        <f t="shared" si="217"/>
        <v/>
      </c>
      <c r="CM319" s="30" t="str">
        <f t="shared" si="218"/>
        <v/>
      </c>
      <c r="CN319" s="30" t="str">
        <f t="shared" si="219"/>
        <v/>
      </c>
      <c r="CO319" s="30" t="str">
        <f t="shared" si="220"/>
        <v/>
      </c>
      <c r="CP319" s="27" t="str">
        <f t="shared" si="221"/>
        <v/>
      </c>
      <c r="CQ319" s="30" t="str">
        <f t="shared" si="209"/>
        <v/>
      </c>
      <c r="CR319" s="30" t="e">
        <f>IF(TRIM(MID(SUBSTITUTE($CP319," ",REPT(" ",99)),COLUMN(#REF!)*99-98,99))="","",DATEVALUE(TRIM(MID(SUBSTITUTE($CP319," ",REPT(" ",99)),COLUMN(#REF!)*99-98,99))))</f>
        <v>#REF!</v>
      </c>
      <c r="CS319" s="30" t="str">
        <f t="shared" si="222"/>
        <v/>
      </c>
      <c r="CT319" s="30" t="str">
        <f t="shared" si="223"/>
        <v/>
      </c>
      <c r="CU319" s="30" t="str">
        <f t="shared" si="224"/>
        <v/>
      </c>
      <c r="CV319" s="30" t="str">
        <f t="shared" si="225"/>
        <v/>
      </c>
      <c r="CW319" s="30" t="str">
        <f t="shared" si="226"/>
        <v/>
      </c>
      <c r="CX319" s="30" t="str">
        <f t="shared" si="227"/>
        <v/>
      </c>
      <c r="CY319" s="30" t="str">
        <f t="shared" si="228"/>
        <v/>
      </c>
      <c r="CZ319" s="30" t="str">
        <f t="shared" si="229"/>
        <v/>
      </c>
    </row>
    <row r="320" spans="4:104" s="6" customFormat="1" x14ac:dyDescent="0.25">
      <c r="D320" s="149"/>
      <c r="E320" s="150"/>
      <c r="R320" s="152"/>
      <c r="X320" s="153"/>
      <c r="Y320" s="153"/>
      <c r="Z320" s="153"/>
      <c r="AE320" s="153"/>
      <c r="AT320" s="27" t="str">
        <f t="shared" ca="1" si="210"/>
        <v/>
      </c>
      <c r="AU320" s="27" t="str">
        <f t="shared" si="211"/>
        <v/>
      </c>
      <c r="CE320" s="27" t="str">
        <f t="shared" si="212"/>
        <v/>
      </c>
      <c r="CF320" s="30" t="str">
        <f t="shared" si="208"/>
        <v/>
      </c>
      <c r="CG320" s="30" t="e">
        <f>IF(TRIM(MID(SUBSTITUTE($CE320," ",REPT(" ",99)),COLUMN(#REF!)*99-98,99))="","",DATEVALUE(TRIM(MID(SUBSTITUTE($CE320," ",REPT(" ",99)),COLUMN(#REF!)*99-98,99))))</f>
        <v>#REF!</v>
      </c>
      <c r="CH320" s="30" t="str">
        <f t="shared" si="213"/>
        <v/>
      </c>
      <c r="CI320" s="30" t="str">
        <f t="shared" si="214"/>
        <v/>
      </c>
      <c r="CJ320" s="30" t="str">
        <f t="shared" si="215"/>
        <v/>
      </c>
      <c r="CK320" s="30" t="str">
        <f t="shared" si="216"/>
        <v/>
      </c>
      <c r="CL320" s="30" t="str">
        <f t="shared" si="217"/>
        <v/>
      </c>
      <c r="CM320" s="30" t="str">
        <f t="shared" si="218"/>
        <v/>
      </c>
      <c r="CN320" s="30" t="str">
        <f t="shared" si="219"/>
        <v/>
      </c>
      <c r="CO320" s="30" t="str">
        <f t="shared" si="220"/>
        <v/>
      </c>
      <c r="CP320" s="27" t="str">
        <f t="shared" si="221"/>
        <v/>
      </c>
      <c r="CQ320" s="30" t="str">
        <f t="shared" si="209"/>
        <v/>
      </c>
      <c r="CR320" s="30" t="e">
        <f>IF(TRIM(MID(SUBSTITUTE($CP320," ",REPT(" ",99)),COLUMN(#REF!)*99-98,99))="","",DATEVALUE(TRIM(MID(SUBSTITUTE($CP320," ",REPT(" ",99)),COLUMN(#REF!)*99-98,99))))</f>
        <v>#REF!</v>
      </c>
      <c r="CS320" s="30" t="str">
        <f t="shared" si="222"/>
        <v/>
      </c>
      <c r="CT320" s="30" t="str">
        <f t="shared" si="223"/>
        <v/>
      </c>
      <c r="CU320" s="30" t="str">
        <f t="shared" si="224"/>
        <v/>
      </c>
      <c r="CV320" s="30" t="str">
        <f t="shared" si="225"/>
        <v/>
      </c>
      <c r="CW320" s="30" t="str">
        <f t="shared" si="226"/>
        <v/>
      </c>
      <c r="CX320" s="30" t="str">
        <f t="shared" si="227"/>
        <v/>
      </c>
      <c r="CY320" s="30" t="str">
        <f t="shared" si="228"/>
        <v/>
      </c>
      <c r="CZ320" s="30" t="str">
        <f t="shared" si="229"/>
        <v/>
      </c>
    </row>
    <row r="321" spans="4:104" s="6" customFormat="1" x14ac:dyDescent="0.25">
      <c r="D321" s="149"/>
      <c r="E321" s="150"/>
      <c r="R321" s="152"/>
      <c r="X321" s="153"/>
      <c r="Y321" s="153"/>
      <c r="Z321" s="153"/>
      <c r="AE321" s="153"/>
      <c r="AT321" s="27" t="str">
        <f t="shared" ca="1" si="210"/>
        <v/>
      </c>
      <c r="AU321" s="27" t="str">
        <f t="shared" si="211"/>
        <v/>
      </c>
      <c r="CE321" s="27" t="str">
        <f t="shared" si="212"/>
        <v/>
      </c>
      <c r="CF321" s="30" t="str">
        <f t="shared" si="208"/>
        <v/>
      </c>
      <c r="CG321" s="30" t="e">
        <f>IF(TRIM(MID(SUBSTITUTE($CE321," ",REPT(" ",99)),COLUMN(#REF!)*99-98,99))="","",DATEVALUE(TRIM(MID(SUBSTITUTE($CE321," ",REPT(" ",99)),COLUMN(#REF!)*99-98,99))))</f>
        <v>#REF!</v>
      </c>
      <c r="CH321" s="30" t="str">
        <f t="shared" si="213"/>
        <v/>
      </c>
      <c r="CI321" s="30" t="str">
        <f t="shared" si="214"/>
        <v/>
      </c>
      <c r="CJ321" s="30" t="str">
        <f t="shared" si="215"/>
        <v/>
      </c>
      <c r="CK321" s="30" t="str">
        <f t="shared" si="216"/>
        <v/>
      </c>
      <c r="CL321" s="30" t="str">
        <f t="shared" si="217"/>
        <v/>
      </c>
      <c r="CM321" s="30" t="str">
        <f t="shared" si="218"/>
        <v/>
      </c>
      <c r="CN321" s="30" t="str">
        <f t="shared" si="219"/>
        <v/>
      </c>
      <c r="CO321" s="30" t="str">
        <f t="shared" si="220"/>
        <v/>
      </c>
      <c r="CP321" s="27" t="str">
        <f t="shared" si="221"/>
        <v/>
      </c>
      <c r="CQ321" s="30" t="str">
        <f t="shared" si="209"/>
        <v/>
      </c>
      <c r="CR321" s="30" t="e">
        <f>IF(TRIM(MID(SUBSTITUTE($CP321," ",REPT(" ",99)),COLUMN(#REF!)*99-98,99))="","",DATEVALUE(TRIM(MID(SUBSTITUTE($CP321," ",REPT(" ",99)),COLUMN(#REF!)*99-98,99))))</f>
        <v>#REF!</v>
      </c>
      <c r="CS321" s="30" t="str">
        <f t="shared" si="222"/>
        <v/>
      </c>
      <c r="CT321" s="30" t="str">
        <f t="shared" si="223"/>
        <v/>
      </c>
      <c r="CU321" s="30" t="str">
        <f t="shared" si="224"/>
        <v/>
      </c>
      <c r="CV321" s="30" t="str">
        <f t="shared" si="225"/>
        <v/>
      </c>
      <c r="CW321" s="30" t="str">
        <f t="shared" si="226"/>
        <v/>
      </c>
      <c r="CX321" s="30" t="str">
        <f t="shared" si="227"/>
        <v/>
      </c>
      <c r="CY321" s="30" t="str">
        <f t="shared" si="228"/>
        <v/>
      </c>
      <c r="CZ321" s="30" t="str">
        <f t="shared" si="229"/>
        <v/>
      </c>
    </row>
    <row r="322" spans="4:104" s="6" customFormat="1" x14ac:dyDescent="0.25">
      <c r="D322" s="149"/>
      <c r="E322" s="150"/>
      <c r="R322" s="152"/>
      <c r="X322" s="153"/>
      <c r="Y322" s="153"/>
      <c r="Z322" s="153"/>
      <c r="AE322" s="153"/>
      <c r="AT322" s="27" t="str">
        <f t="shared" ca="1" si="210"/>
        <v/>
      </c>
      <c r="AU322" s="27" t="str">
        <f t="shared" si="211"/>
        <v/>
      </c>
      <c r="CE322" s="27" t="str">
        <f t="shared" si="212"/>
        <v/>
      </c>
      <c r="CF322" s="30" t="str">
        <f t="shared" si="208"/>
        <v/>
      </c>
      <c r="CG322" s="30" t="e">
        <f>IF(TRIM(MID(SUBSTITUTE($CE322," ",REPT(" ",99)),COLUMN(#REF!)*99-98,99))="","",DATEVALUE(TRIM(MID(SUBSTITUTE($CE322," ",REPT(" ",99)),COLUMN(#REF!)*99-98,99))))</f>
        <v>#REF!</v>
      </c>
      <c r="CH322" s="30" t="str">
        <f t="shared" si="213"/>
        <v/>
      </c>
      <c r="CI322" s="30" t="str">
        <f t="shared" si="214"/>
        <v/>
      </c>
      <c r="CJ322" s="30" t="str">
        <f t="shared" si="215"/>
        <v/>
      </c>
      <c r="CK322" s="30" t="str">
        <f t="shared" si="216"/>
        <v/>
      </c>
      <c r="CL322" s="30" t="str">
        <f t="shared" si="217"/>
        <v/>
      </c>
      <c r="CM322" s="30" t="str">
        <f t="shared" si="218"/>
        <v/>
      </c>
      <c r="CN322" s="30" t="str">
        <f t="shared" si="219"/>
        <v/>
      </c>
      <c r="CO322" s="30" t="str">
        <f t="shared" si="220"/>
        <v/>
      </c>
      <c r="CP322" s="27" t="str">
        <f t="shared" si="221"/>
        <v/>
      </c>
      <c r="CQ322" s="30" t="str">
        <f t="shared" si="209"/>
        <v/>
      </c>
      <c r="CR322" s="30" t="e">
        <f>IF(TRIM(MID(SUBSTITUTE($CP322," ",REPT(" ",99)),COLUMN(#REF!)*99-98,99))="","",DATEVALUE(TRIM(MID(SUBSTITUTE($CP322," ",REPT(" ",99)),COLUMN(#REF!)*99-98,99))))</f>
        <v>#REF!</v>
      </c>
      <c r="CS322" s="30" t="str">
        <f t="shared" si="222"/>
        <v/>
      </c>
      <c r="CT322" s="30" t="str">
        <f t="shared" si="223"/>
        <v/>
      </c>
      <c r="CU322" s="30" t="str">
        <f t="shared" si="224"/>
        <v/>
      </c>
      <c r="CV322" s="30" t="str">
        <f t="shared" si="225"/>
        <v/>
      </c>
      <c r="CW322" s="30" t="str">
        <f t="shared" si="226"/>
        <v/>
      </c>
      <c r="CX322" s="30" t="str">
        <f t="shared" si="227"/>
        <v/>
      </c>
      <c r="CY322" s="30" t="str">
        <f t="shared" si="228"/>
        <v/>
      </c>
      <c r="CZ322" s="30" t="str">
        <f t="shared" si="229"/>
        <v/>
      </c>
    </row>
    <row r="323" spans="4:104" s="6" customFormat="1" x14ac:dyDescent="0.25">
      <c r="D323" s="149"/>
      <c r="E323" s="150"/>
      <c r="R323" s="152"/>
      <c r="X323" s="153"/>
      <c r="Y323" s="153"/>
      <c r="Z323" s="153"/>
      <c r="AE323" s="153"/>
      <c r="AT323" s="27" t="str">
        <f t="shared" ca="1" si="210"/>
        <v/>
      </c>
      <c r="AU323" s="27" t="str">
        <f t="shared" si="211"/>
        <v/>
      </c>
      <c r="CE323" s="27" t="str">
        <f t="shared" si="212"/>
        <v/>
      </c>
      <c r="CF323" s="30" t="str">
        <f t="shared" si="208"/>
        <v/>
      </c>
      <c r="CG323" s="30" t="e">
        <f>IF(TRIM(MID(SUBSTITUTE($CE323," ",REPT(" ",99)),COLUMN(#REF!)*99-98,99))="","",DATEVALUE(TRIM(MID(SUBSTITUTE($CE323," ",REPT(" ",99)),COLUMN(#REF!)*99-98,99))))</f>
        <v>#REF!</v>
      </c>
      <c r="CH323" s="30" t="str">
        <f t="shared" si="213"/>
        <v/>
      </c>
      <c r="CI323" s="30" t="str">
        <f t="shared" si="214"/>
        <v/>
      </c>
      <c r="CJ323" s="30" t="str">
        <f t="shared" si="215"/>
        <v/>
      </c>
      <c r="CK323" s="30" t="str">
        <f t="shared" si="216"/>
        <v/>
      </c>
      <c r="CL323" s="30" t="str">
        <f t="shared" si="217"/>
        <v/>
      </c>
      <c r="CM323" s="30" t="str">
        <f t="shared" si="218"/>
        <v/>
      </c>
      <c r="CN323" s="30" t="str">
        <f t="shared" si="219"/>
        <v/>
      </c>
      <c r="CO323" s="30" t="str">
        <f t="shared" si="220"/>
        <v/>
      </c>
      <c r="CP323" s="27" t="str">
        <f t="shared" si="221"/>
        <v/>
      </c>
      <c r="CQ323" s="30" t="str">
        <f t="shared" si="209"/>
        <v/>
      </c>
      <c r="CR323" s="30" t="e">
        <f>IF(TRIM(MID(SUBSTITUTE($CP323," ",REPT(" ",99)),COLUMN(#REF!)*99-98,99))="","",DATEVALUE(TRIM(MID(SUBSTITUTE($CP323," ",REPT(" ",99)),COLUMN(#REF!)*99-98,99))))</f>
        <v>#REF!</v>
      </c>
      <c r="CS323" s="30" t="str">
        <f t="shared" si="222"/>
        <v/>
      </c>
      <c r="CT323" s="30" t="str">
        <f t="shared" si="223"/>
        <v/>
      </c>
      <c r="CU323" s="30" t="str">
        <f t="shared" si="224"/>
        <v/>
      </c>
      <c r="CV323" s="30" t="str">
        <f t="shared" si="225"/>
        <v/>
      </c>
      <c r="CW323" s="30" t="str">
        <f t="shared" si="226"/>
        <v/>
      </c>
      <c r="CX323" s="30" t="str">
        <f t="shared" si="227"/>
        <v/>
      </c>
      <c r="CY323" s="30" t="str">
        <f t="shared" si="228"/>
        <v/>
      </c>
      <c r="CZ323" s="30" t="str">
        <f t="shared" si="229"/>
        <v/>
      </c>
    </row>
    <row r="324" spans="4:104" s="6" customFormat="1" x14ac:dyDescent="0.25">
      <c r="D324" s="149"/>
      <c r="E324" s="150"/>
      <c r="R324" s="152"/>
      <c r="X324" s="153"/>
      <c r="Y324" s="153"/>
      <c r="Z324" s="153"/>
      <c r="AE324" s="153"/>
      <c r="AT324" s="27" t="str">
        <f t="shared" ca="1" si="210"/>
        <v/>
      </c>
      <c r="AU324" s="27" t="str">
        <f t="shared" si="211"/>
        <v/>
      </c>
      <c r="CE324" s="27" t="str">
        <f t="shared" si="212"/>
        <v/>
      </c>
      <c r="CF324" s="30" t="str">
        <f t="shared" si="208"/>
        <v/>
      </c>
      <c r="CG324" s="30" t="e">
        <f>IF(TRIM(MID(SUBSTITUTE($CE324," ",REPT(" ",99)),COLUMN(#REF!)*99-98,99))="","",DATEVALUE(TRIM(MID(SUBSTITUTE($CE324," ",REPT(" ",99)),COLUMN(#REF!)*99-98,99))))</f>
        <v>#REF!</v>
      </c>
      <c r="CH324" s="30" t="str">
        <f t="shared" si="213"/>
        <v/>
      </c>
      <c r="CI324" s="30" t="str">
        <f t="shared" si="214"/>
        <v/>
      </c>
      <c r="CJ324" s="30" t="str">
        <f t="shared" si="215"/>
        <v/>
      </c>
      <c r="CK324" s="30" t="str">
        <f t="shared" si="216"/>
        <v/>
      </c>
      <c r="CL324" s="30" t="str">
        <f t="shared" si="217"/>
        <v/>
      </c>
      <c r="CM324" s="30" t="str">
        <f t="shared" si="218"/>
        <v/>
      </c>
      <c r="CN324" s="30" t="str">
        <f t="shared" si="219"/>
        <v/>
      </c>
      <c r="CO324" s="30" t="str">
        <f t="shared" si="220"/>
        <v/>
      </c>
      <c r="CP324" s="27" t="str">
        <f t="shared" si="221"/>
        <v/>
      </c>
      <c r="CQ324" s="30" t="str">
        <f t="shared" si="209"/>
        <v/>
      </c>
      <c r="CR324" s="30" t="e">
        <f>IF(TRIM(MID(SUBSTITUTE($CP324," ",REPT(" ",99)),COLUMN(#REF!)*99-98,99))="","",DATEVALUE(TRIM(MID(SUBSTITUTE($CP324," ",REPT(" ",99)),COLUMN(#REF!)*99-98,99))))</f>
        <v>#REF!</v>
      </c>
      <c r="CS324" s="30" t="str">
        <f t="shared" si="222"/>
        <v/>
      </c>
      <c r="CT324" s="30" t="str">
        <f t="shared" si="223"/>
        <v/>
      </c>
      <c r="CU324" s="30" t="str">
        <f t="shared" si="224"/>
        <v/>
      </c>
      <c r="CV324" s="30" t="str">
        <f t="shared" si="225"/>
        <v/>
      </c>
      <c r="CW324" s="30" t="str">
        <f t="shared" si="226"/>
        <v/>
      </c>
      <c r="CX324" s="30" t="str">
        <f t="shared" si="227"/>
        <v/>
      </c>
      <c r="CY324" s="30" t="str">
        <f t="shared" si="228"/>
        <v/>
      </c>
      <c r="CZ324" s="30" t="str">
        <f t="shared" si="229"/>
        <v/>
      </c>
    </row>
    <row r="325" spans="4:104" s="6" customFormat="1" x14ac:dyDescent="0.25">
      <c r="D325" s="149"/>
      <c r="E325" s="150"/>
      <c r="R325" s="152"/>
      <c r="X325" s="153"/>
      <c r="Y325" s="153"/>
      <c r="Z325" s="153"/>
      <c r="AE325" s="153"/>
      <c r="AT325" s="27" t="str">
        <f t="shared" ca="1" si="210"/>
        <v/>
      </c>
      <c r="AU325" s="27" t="str">
        <f t="shared" si="211"/>
        <v/>
      </c>
      <c r="CE325" s="27" t="str">
        <f t="shared" si="212"/>
        <v/>
      </c>
      <c r="CF325" s="30" t="str">
        <f t="shared" si="208"/>
        <v/>
      </c>
      <c r="CG325" s="30" t="e">
        <f>IF(TRIM(MID(SUBSTITUTE($CE325," ",REPT(" ",99)),COLUMN(#REF!)*99-98,99))="","",DATEVALUE(TRIM(MID(SUBSTITUTE($CE325," ",REPT(" ",99)),COLUMN(#REF!)*99-98,99))))</f>
        <v>#REF!</v>
      </c>
      <c r="CH325" s="30" t="str">
        <f t="shared" si="213"/>
        <v/>
      </c>
      <c r="CI325" s="30" t="str">
        <f t="shared" si="214"/>
        <v/>
      </c>
      <c r="CJ325" s="30" t="str">
        <f t="shared" si="215"/>
        <v/>
      </c>
      <c r="CK325" s="30" t="str">
        <f t="shared" si="216"/>
        <v/>
      </c>
      <c r="CL325" s="30" t="str">
        <f t="shared" si="217"/>
        <v/>
      </c>
      <c r="CM325" s="30" t="str">
        <f t="shared" si="218"/>
        <v/>
      </c>
      <c r="CN325" s="30" t="str">
        <f t="shared" si="219"/>
        <v/>
      </c>
      <c r="CO325" s="30" t="str">
        <f t="shared" si="220"/>
        <v/>
      </c>
      <c r="CP325" s="27" t="str">
        <f t="shared" si="221"/>
        <v/>
      </c>
      <c r="CQ325" s="30" t="str">
        <f t="shared" si="209"/>
        <v/>
      </c>
      <c r="CR325" s="30" t="e">
        <f>IF(TRIM(MID(SUBSTITUTE($CP325," ",REPT(" ",99)),COLUMN(#REF!)*99-98,99))="","",DATEVALUE(TRIM(MID(SUBSTITUTE($CP325," ",REPT(" ",99)),COLUMN(#REF!)*99-98,99))))</f>
        <v>#REF!</v>
      </c>
      <c r="CS325" s="30" t="str">
        <f t="shared" si="222"/>
        <v/>
      </c>
      <c r="CT325" s="30" t="str">
        <f t="shared" si="223"/>
        <v/>
      </c>
      <c r="CU325" s="30" t="str">
        <f t="shared" si="224"/>
        <v/>
      </c>
      <c r="CV325" s="30" t="str">
        <f t="shared" si="225"/>
        <v/>
      </c>
      <c r="CW325" s="30" t="str">
        <f t="shared" si="226"/>
        <v/>
      </c>
      <c r="CX325" s="30" t="str">
        <f t="shared" si="227"/>
        <v/>
      </c>
      <c r="CY325" s="30" t="str">
        <f t="shared" si="228"/>
        <v/>
      </c>
      <c r="CZ325" s="30" t="str">
        <f t="shared" si="229"/>
        <v/>
      </c>
    </row>
    <row r="326" spans="4:104" s="6" customFormat="1" x14ac:dyDescent="0.25">
      <c r="D326" s="149"/>
      <c r="E326" s="150"/>
      <c r="R326" s="152"/>
      <c r="X326" s="153"/>
      <c r="Y326" s="153"/>
      <c r="Z326" s="153"/>
      <c r="AE326" s="153"/>
      <c r="AT326" s="27" t="str">
        <f t="shared" ca="1" si="210"/>
        <v/>
      </c>
      <c r="AU326" s="27" t="str">
        <f t="shared" si="211"/>
        <v/>
      </c>
      <c r="CE326" s="27" t="str">
        <f t="shared" si="212"/>
        <v/>
      </c>
      <c r="CF326" s="30" t="str">
        <f t="shared" si="208"/>
        <v/>
      </c>
      <c r="CG326" s="30" t="e">
        <f>IF(TRIM(MID(SUBSTITUTE($CE326," ",REPT(" ",99)),COLUMN(#REF!)*99-98,99))="","",DATEVALUE(TRIM(MID(SUBSTITUTE($CE326," ",REPT(" ",99)),COLUMN(#REF!)*99-98,99))))</f>
        <v>#REF!</v>
      </c>
      <c r="CH326" s="30" t="str">
        <f t="shared" si="213"/>
        <v/>
      </c>
      <c r="CI326" s="30" t="str">
        <f t="shared" si="214"/>
        <v/>
      </c>
      <c r="CJ326" s="30" t="str">
        <f t="shared" si="215"/>
        <v/>
      </c>
      <c r="CK326" s="30" t="str">
        <f t="shared" si="216"/>
        <v/>
      </c>
      <c r="CL326" s="30" t="str">
        <f t="shared" si="217"/>
        <v/>
      </c>
      <c r="CM326" s="30" t="str">
        <f t="shared" si="218"/>
        <v/>
      </c>
      <c r="CN326" s="30" t="str">
        <f t="shared" si="219"/>
        <v/>
      </c>
      <c r="CO326" s="30" t="str">
        <f t="shared" si="220"/>
        <v/>
      </c>
      <c r="CP326" s="27" t="str">
        <f t="shared" si="221"/>
        <v/>
      </c>
      <c r="CQ326" s="30" t="str">
        <f t="shared" si="209"/>
        <v/>
      </c>
      <c r="CR326" s="30" t="e">
        <f>IF(TRIM(MID(SUBSTITUTE($CP326," ",REPT(" ",99)),COLUMN(#REF!)*99-98,99))="","",DATEVALUE(TRIM(MID(SUBSTITUTE($CP326," ",REPT(" ",99)),COLUMN(#REF!)*99-98,99))))</f>
        <v>#REF!</v>
      </c>
      <c r="CS326" s="30" t="str">
        <f t="shared" si="222"/>
        <v/>
      </c>
      <c r="CT326" s="30" t="str">
        <f t="shared" si="223"/>
        <v/>
      </c>
      <c r="CU326" s="30" t="str">
        <f t="shared" si="224"/>
        <v/>
      </c>
      <c r="CV326" s="30" t="str">
        <f t="shared" si="225"/>
        <v/>
      </c>
      <c r="CW326" s="30" t="str">
        <f t="shared" si="226"/>
        <v/>
      </c>
      <c r="CX326" s="30" t="str">
        <f t="shared" si="227"/>
        <v/>
      </c>
      <c r="CY326" s="30" t="str">
        <f t="shared" si="228"/>
        <v/>
      </c>
      <c r="CZ326" s="30" t="str">
        <f t="shared" si="229"/>
        <v/>
      </c>
    </row>
    <row r="327" spans="4:104" s="6" customFormat="1" x14ac:dyDescent="0.25">
      <c r="D327" s="149"/>
      <c r="E327" s="150"/>
      <c r="R327" s="152"/>
      <c r="X327" s="153"/>
      <c r="Y327" s="153"/>
      <c r="Z327" s="153"/>
      <c r="AE327" s="153"/>
      <c r="AT327" s="27" t="str">
        <f t="shared" ca="1" si="210"/>
        <v/>
      </c>
      <c r="AU327" s="27" t="str">
        <f t="shared" si="211"/>
        <v/>
      </c>
      <c r="CE327" s="27" t="str">
        <f t="shared" si="212"/>
        <v/>
      </c>
      <c r="CF327" s="30" t="str">
        <f t="shared" si="208"/>
        <v/>
      </c>
      <c r="CG327" s="30" t="e">
        <f>IF(TRIM(MID(SUBSTITUTE($CE327," ",REPT(" ",99)),COLUMN(#REF!)*99-98,99))="","",DATEVALUE(TRIM(MID(SUBSTITUTE($CE327," ",REPT(" ",99)),COLUMN(#REF!)*99-98,99))))</f>
        <v>#REF!</v>
      </c>
      <c r="CH327" s="30" t="str">
        <f t="shared" si="213"/>
        <v/>
      </c>
      <c r="CI327" s="30" t="str">
        <f t="shared" si="214"/>
        <v/>
      </c>
      <c r="CJ327" s="30" t="str">
        <f t="shared" si="215"/>
        <v/>
      </c>
      <c r="CK327" s="30" t="str">
        <f t="shared" si="216"/>
        <v/>
      </c>
      <c r="CL327" s="30" t="str">
        <f t="shared" si="217"/>
        <v/>
      </c>
      <c r="CM327" s="30" t="str">
        <f t="shared" si="218"/>
        <v/>
      </c>
      <c r="CN327" s="30" t="str">
        <f t="shared" si="219"/>
        <v/>
      </c>
      <c r="CO327" s="30" t="str">
        <f t="shared" si="220"/>
        <v/>
      </c>
      <c r="CP327" s="27" t="str">
        <f t="shared" si="221"/>
        <v/>
      </c>
      <c r="CQ327" s="30" t="str">
        <f t="shared" si="209"/>
        <v/>
      </c>
      <c r="CR327" s="30" t="e">
        <f>IF(TRIM(MID(SUBSTITUTE($CP327," ",REPT(" ",99)),COLUMN(#REF!)*99-98,99))="","",DATEVALUE(TRIM(MID(SUBSTITUTE($CP327," ",REPT(" ",99)),COLUMN(#REF!)*99-98,99))))</f>
        <v>#REF!</v>
      </c>
      <c r="CS327" s="30" t="str">
        <f t="shared" si="222"/>
        <v/>
      </c>
      <c r="CT327" s="30" t="str">
        <f t="shared" si="223"/>
        <v/>
      </c>
      <c r="CU327" s="30" t="str">
        <f t="shared" si="224"/>
        <v/>
      </c>
      <c r="CV327" s="30" t="str">
        <f t="shared" si="225"/>
        <v/>
      </c>
      <c r="CW327" s="30" t="str">
        <f t="shared" si="226"/>
        <v/>
      </c>
      <c r="CX327" s="30" t="str">
        <f t="shared" si="227"/>
        <v/>
      </c>
      <c r="CY327" s="30" t="str">
        <f t="shared" si="228"/>
        <v/>
      </c>
      <c r="CZ327" s="30" t="str">
        <f t="shared" si="229"/>
        <v/>
      </c>
    </row>
    <row r="328" spans="4:104" s="6" customFormat="1" x14ac:dyDescent="0.25">
      <c r="D328" s="149"/>
      <c r="E328" s="150"/>
      <c r="R328" s="152"/>
      <c r="X328" s="153"/>
      <c r="Y328" s="153"/>
      <c r="Z328" s="153"/>
      <c r="AE328" s="153"/>
      <c r="AT328" s="27" t="str">
        <f t="shared" ca="1" si="210"/>
        <v/>
      </c>
      <c r="AU328" s="27" t="str">
        <f t="shared" si="211"/>
        <v/>
      </c>
      <c r="CE328" s="27" t="str">
        <f t="shared" si="212"/>
        <v/>
      </c>
      <c r="CF328" s="30" t="str">
        <f t="shared" si="208"/>
        <v/>
      </c>
      <c r="CG328" s="30" t="e">
        <f>IF(TRIM(MID(SUBSTITUTE($CE328," ",REPT(" ",99)),COLUMN(#REF!)*99-98,99))="","",DATEVALUE(TRIM(MID(SUBSTITUTE($CE328," ",REPT(" ",99)),COLUMN(#REF!)*99-98,99))))</f>
        <v>#REF!</v>
      </c>
      <c r="CH328" s="30" t="str">
        <f t="shared" si="213"/>
        <v/>
      </c>
      <c r="CI328" s="30" t="str">
        <f t="shared" si="214"/>
        <v/>
      </c>
      <c r="CJ328" s="30" t="str">
        <f t="shared" si="215"/>
        <v/>
      </c>
      <c r="CK328" s="30" t="str">
        <f t="shared" si="216"/>
        <v/>
      </c>
      <c r="CL328" s="30" t="str">
        <f t="shared" si="217"/>
        <v/>
      </c>
      <c r="CM328" s="30" t="str">
        <f t="shared" si="218"/>
        <v/>
      </c>
      <c r="CN328" s="30" t="str">
        <f t="shared" si="219"/>
        <v/>
      </c>
      <c r="CO328" s="30" t="str">
        <f t="shared" si="220"/>
        <v/>
      </c>
      <c r="CP328" s="27" t="str">
        <f t="shared" si="221"/>
        <v/>
      </c>
      <c r="CQ328" s="30" t="str">
        <f t="shared" si="209"/>
        <v/>
      </c>
      <c r="CR328" s="30" t="e">
        <f>IF(TRIM(MID(SUBSTITUTE($CP328," ",REPT(" ",99)),COLUMN(#REF!)*99-98,99))="","",DATEVALUE(TRIM(MID(SUBSTITUTE($CP328," ",REPT(" ",99)),COLUMN(#REF!)*99-98,99))))</f>
        <v>#REF!</v>
      </c>
      <c r="CS328" s="30" t="str">
        <f t="shared" si="222"/>
        <v/>
      </c>
      <c r="CT328" s="30" t="str">
        <f t="shared" si="223"/>
        <v/>
      </c>
      <c r="CU328" s="30" t="str">
        <f t="shared" si="224"/>
        <v/>
      </c>
      <c r="CV328" s="30" t="str">
        <f t="shared" si="225"/>
        <v/>
      </c>
      <c r="CW328" s="30" t="str">
        <f t="shared" si="226"/>
        <v/>
      </c>
      <c r="CX328" s="30" t="str">
        <f t="shared" si="227"/>
        <v/>
      </c>
      <c r="CY328" s="30" t="str">
        <f t="shared" si="228"/>
        <v/>
      </c>
      <c r="CZ328" s="30" t="str">
        <f t="shared" si="229"/>
        <v/>
      </c>
    </row>
    <row r="329" spans="4:104" s="6" customFormat="1" x14ac:dyDescent="0.25">
      <c r="D329" s="149"/>
      <c r="E329" s="150"/>
      <c r="R329" s="152"/>
      <c r="X329" s="153"/>
      <c r="Y329" s="153"/>
      <c r="Z329" s="153"/>
      <c r="AE329" s="153"/>
      <c r="AT329" s="27" t="str">
        <f t="shared" ca="1" si="210"/>
        <v/>
      </c>
      <c r="AU329" s="27" t="str">
        <f t="shared" si="211"/>
        <v/>
      </c>
      <c r="CE329" s="27" t="str">
        <f t="shared" si="212"/>
        <v/>
      </c>
      <c r="CF329" s="30" t="str">
        <f t="shared" ref="CF329:CF392" si="230">IF(TRIM(MID(SUBSTITUTE($CE329," ",REPT(" ",99)),COLUMN(A329)*99-98,99))="","",DATEVALUE(TRIM(MID(SUBSTITUTE($CE329," ",REPT(" ",99)),COLUMN(A329)*99-98,99))))</f>
        <v/>
      </c>
      <c r="CG329" s="30" t="e">
        <f>IF(TRIM(MID(SUBSTITUTE($CE329," ",REPT(" ",99)),COLUMN(#REF!)*99-98,99))="","",DATEVALUE(TRIM(MID(SUBSTITUTE($CE329," ",REPT(" ",99)),COLUMN(#REF!)*99-98,99))))</f>
        <v>#REF!</v>
      </c>
      <c r="CH329" s="30" t="str">
        <f t="shared" si="213"/>
        <v/>
      </c>
      <c r="CI329" s="30" t="str">
        <f t="shared" si="214"/>
        <v/>
      </c>
      <c r="CJ329" s="30" t="str">
        <f t="shared" si="215"/>
        <v/>
      </c>
      <c r="CK329" s="30" t="str">
        <f t="shared" si="216"/>
        <v/>
      </c>
      <c r="CL329" s="30" t="str">
        <f t="shared" si="217"/>
        <v/>
      </c>
      <c r="CM329" s="30" t="str">
        <f t="shared" si="218"/>
        <v/>
      </c>
      <c r="CN329" s="30" t="str">
        <f t="shared" si="219"/>
        <v/>
      </c>
      <c r="CO329" s="30" t="str">
        <f t="shared" si="220"/>
        <v/>
      </c>
      <c r="CP329" s="27" t="str">
        <f t="shared" si="221"/>
        <v/>
      </c>
      <c r="CQ329" s="30" t="str">
        <f t="shared" ref="CQ329:CQ392" si="231">IF(TRIM(MID(SUBSTITUTE($CP329," ",REPT(" ",99)),COLUMN(A329)*99-98,99))="","",DATEVALUE(TRIM(MID(SUBSTITUTE($CP329," ",REPT(" ",99)),COLUMN(A329)*99-98,99))))</f>
        <v/>
      </c>
      <c r="CR329" s="30" t="e">
        <f>IF(TRIM(MID(SUBSTITUTE($CP329," ",REPT(" ",99)),COLUMN(#REF!)*99-98,99))="","",DATEVALUE(TRIM(MID(SUBSTITUTE($CP329," ",REPT(" ",99)),COLUMN(#REF!)*99-98,99))))</f>
        <v>#REF!</v>
      </c>
      <c r="CS329" s="30" t="str">
        <f t="shared" si="222"/>
        <v/>
      </c>
      <c r="CT329" s="30" t="str">
        <f t="shared" si="223"/>
        <v/>
      </c>
      <c r="CU329" s="30" t="str">
        <f t="shared" si="224"/>
        <v/>
      </c>
      <c r="CV329" s="30" t="str">
        <f t="shared" si="225"/>
        <v/>
      </c>
      <c r="CW329" s="30" t="str">
        <f t="shared" si="226"/>
        <v/>
      </c>
      <c r="CX329" s="30" t="str">
        <f t="shared" si="227"/>
        <v/>
      </c>
      <c r="CY329" s="30" t="str">
        <f t="shared" si="228"/>
        <v/>
      </c>
      <c r="CZ329" s="30" t="str">
        <f t="shared" si="229"/>
        <v/>
      </c>
    </row>
    <row r="330" spans="4:104" s="6" customFormat="1" x14ac:dyDescent="0.25">
      <c r="D330" s="149"/>
      <c r="E330" s="150"/>
      <c r="R330" s="152"/>
      <c r="X330" s="153"/>
      <c r="Y330" s="153"/>
      <c r="Z330" s="153"/>
      <c r="AE330" s="153"/>
      <c r="AT330" s="27" t="str">
        <f t="shared" ca="1" si="210"/>
        <v/>
      </c>
      <c r="AU330" s="27" t="str">
        <f t="shared" si="211"/>
        <v/>
      </c>
      <c r="CE330" s="27" t="str">
        <f t="shared" si="212"/>
        <v/>
      </c>
      <c r="CF330" s="30" t="str">
        <f t="shared" si="230"/>
        <v/>
      </c>
      <c r="CG330" s="30" t="e">
        <f>IF(TRIM(MID(SUBSTITUTE($CE330," ",REPT(" ",99)),COLUMN(#REF!)*99-98,99))="","",DATEVALUE(TRIM(MID(SUBSTITUTE($CE330," ",REPT(" ",99)),COLUMN(#REF!)*99-98,99))))</f>
        <v>#REF!</v>
      </c>
      <c r="CH330" s="30" t="str">
        <f t="shared" si="213"/>
        <v/>
      </c>
      <c r="CI330" s="30" t="str">
        <f t="shared" si="214"/>
        <v/>
      </c>
      <c r="CJ330" s="30" t="str">
        <f t="shared" si="215"/>
        <v/>
      </c>
      <c r="CK330" s="30" t="str">
        <f t="shared" si="216"/>
        <v/>
      </c>
      <c r="CL330" s="30" t="str">
        <f t="shared" si="217"/>
        <v/>
      </c>
      <c r="CM330" s="30" t="str">
        <f t="shared" si="218"/>
        <v/>
      </c>
      <c r="CN330" s="30" t="str">
        <f t="shared" si="219"/>
        <v/>
      </c>
      <c r="CO330" s="30" t="str">
        <f t="shared" si="220"/>
        <v/>
      </c>
      <c r="CP330" s="27" t="str">
        <f t="shared" si="221"/>
        <v/>
      </c>
      <c r="CQ330" s="30" t="str">
        <f t="shared" si="231"/>
        <v/>
      </c>
      <c r="CR330" s="30" t="e">
        <f>IF(TRIM(MID(SUBSTITUTE($CP330," ",REPT(" ",99)),COLUMN(#REF!)*99-98,99))="","",DATEVALUE(TRIM(MID(SUBSTITUTE($CP330," ",REPT(" ",99)),COLUMN(#REF!)*99-98,99))))</f>
        <v>#REF!</v>
      </c>
      <c r="CS330" s="30" t="str">
        <f t="shared" si="222"/>
        <v/>
      </c>
      <c r="CT330" s="30" t="str">
        <f t="shared" si="223"/>
        <v/>
      </c>
      <c r="CU330" s="30" t="str">
        <f t="shared" si="224"/>
        <v/>
      </c>
      <c r="CV330" s="30" t="str">
        <f t="shared" si="225"/>
        <v/>
      </c>
      <c r="CW330" s="30" t="str">
        <f t="shared" si="226"/>
        <v/>
      </c>
      <c r="CX330" s="30" t="str">
        <f t="shared" si="227"/>
        <v/>
      </c>
      <c r="CY330" s="30" t="str">
        <f t="shared" si="228"/>
        <v/>
      </c>
      <c r="CZ330" s="30" t="str">
        <f t="shared" si="229"/>
        <v/>
      </c>
    </row>
    <row r="331" spans="4:104" s="6" customFormat="1" x14ac:dyDescent="0.25">
      <c r="D331" s="149"/>
      <c r="E331" s="150"/>
      <c r="R331" s="152"/>
      <c r="X331" s="153"/>
      <c r="Y331" s="153"/>
      <c r="Z331" s="153"/>
      <c r="AE331" s="153"/>
      <c r="AT331" s="27" t="str">
        <f t="shared" ca="1" si="210"/>
        <v/>
      </c>
      <c r="AU331" s="27" t="str">
        <f t="shared" si="211"/>
        <v/>
      </c>
      <c r="CE331" s="27" t="str">
        <f t="shared" si="212"/>
        <v/>
      </c>
      <c r="CF331" s="30" t="str">
        <f t="shared" si="230"/>
        <v/>
      </c>
      <c r="CG331" s="30" t="e">
        <f>IF(TRIM(MID(SUBSTITUTE($CE331," ",REPT(" ",99)),COLUMN(#REF!)*99-98,99))="","",DATEVALUE(TRIM(MID(SUBSTITUTE($CE331," ",REPT(" ",99)),COLUMN(#REF!)*99-98,99))))</f>
        <v>#REF!</v>
      </c>
      <c r="CH331" s="30" t="str">
        <f t="shared" si="213"/>
        <v/>
      </c>
      <c r="CI331" s="30" t="str">
        <f t="shared" si="214"/>
        <v/>
      </c>
      <c r="CJ331" s="30" t="str">
        <f t="shared" si="215"/>
        <v/>
      </c>
      <c r="CK331" s="30" t="str">
        <f t="shared" si="216"/>
        <v/>
      </c>
      <c r="CL331" s="30" t="str">
        <f t="shared" si="217"/>
        <v/>
      </c>
      <c r="CM331" s="30" t="str">
        <f t="shared" si="218"/>
        <v/>
      </c>
      <c r="CN331" s="30" t="str">
        <f t="shared" si="219"/>
        <v/>
      </c>
      <c r="CO331" s="30" t="str">
        <f t="shared" si="220"/>
        <v/>
      </c>
      <c r="CP331" s="27" t="str">
        <f t="shared" si="221"/>
        <v/>
      </c>
      <c r="CQ331" s="30" t="str">
        <f t="shared" si="231"/>
        <v/>
      </c>
      <c r="CR331" s="30" t="e">
        <f>IF(TRIM(MID(SUBSTITUTE($CP331," ",REPT(" ",99)),COLUMN(#REF!)*99-98,99))="","",DATEVALUE(TRIM(MID(SUBSTITUTE($CP331," ",REPT(" ",99)),COLUMN(#REF!)*99-98,99))))</f>
        <v>#REF!</v>
      </c>
      <c r="CS331" s="30" t="str">
        <f t="shared" si="222"/>
        <v/>
      </c>
      <c r="CT331" s="30" t="str">
        <f t="shared" si="223"/>
        <v/>
      </c>
      <c r="CU331" s="30" t="str">
        <f t="shared" si="224"/>
        <v/>
      </c>
      <c r="CV331" s="30" t="str">
        <f t="shared" si="225"/>
        <v/>
      </c>
      <c r="CW331" s="30" t="str">
        <f t="shared" si="226"/>
        <v/>
      </c>
      <c r="CX331" s="30" t="str">
        <f t="shared" si="227"/>
        <v/>
      </c>
      <c r="CY331" s="30" t="str">
        <f t="shared" si="228"/>
        <v/>
      </c>
      <c r="CZ331" s="30" t="str">
        <f t="shared" si="229"/>
        <v/>
      </c>
    </row>
    <row r="332" spans="4:104" s="6" customFormat="1" x14ac:dyDescent="0.25">
      <c r="D332" s="149"/>
      <c r="E332" s="150"/>
      <c r="R332" s="152"/>
      <c r="X332" s="153"/>
      <c r="Y332" s="153"/>
      <c r="Z332" s="153"/>
      <c r="AE332" s="153"/>
      <c r="AT332" s="27" t="str">
        <f t="shared" ca="1" si="210"/>
        <v/>
      </c>
      <c r="AU332" s="27" t="str">
        <f t="shared" si="211"/>
        <v/>
      </c>
      <c r="CE332" s="27" t="str">
        <f t="shared" si="212"/>
        <v/>
      </c>
      <c r="CF332" s="30" t="str">
        <f t="shared" si="230"/>
        <v/>
      </c>
      <c r="CG332" s="30" t="e">
        <f>IF(TRIM(MID(SUBSTITUTE($CE332," ",REPT(" ",99)),COLUMN(#REF!)*99-98,99))="","",DATEVALUE(TRIM(MID(SUBSTITUTE($CE332," ",REPT(" ",99)),COLUMN(#REF!)*99-98,99))))</f>
        <v>#REF!</v>
      </c>
      <c r="CH332" s="30" t="str">
        <f t="shared" si="213"/>
        <v/>
      </c>
      <c r="CI332" s="30" t="str">
        <f t="shared" si="214"/>
        <v/>
      </c>
      <c r="CJ332" s="30" t="str">
        <f t="shared" si="215"/>
        <v/>
      </c>
      <c r="CK332" s="30" t="str">
        <f t="shared" si="216"/>
        <v/>
      </c>
      <c r="CL332" s="30" t="str">
        <f t="shared" si="217"/>
        <v/>
      </c>
      <c r="CM332" s="30" t="str">
        <f t="shared" si="218"/>
        <v/>
      </c>
      <c r="CN332" s="30" t="str">
        <f t="shared" si="219"/>
        <v/>
      </c>
      <c r="CO332" s="30" t="str">
        <f t="shared" si="220"/>
        <v/>
      </c>
      <c r="CP332" s="27" t="str">
        <f t="shared" si="221"/>
        <v/>
      </c>
      <c r="CQ332" s="30" t="str">
        <f t="shared" si="231"/>
        <v/>
      </c>
      <c r="CR332" s="30" t="e">
        <f>IF(TRIM(MID(SUBSTITUTE($CP332," ",REPT(" ",99)),COLUMN(#REF!)*99-98,99))="","",DATEVALUE(TRIM(MID(SUBSTITUTE($CP332," ",REPT(" ",99)),COLUMN(#REF!)*99-98,99))))</f>
        <v>#REF!</v>
      </c>
      <c r="CS332" s="30" t="str">
        <f t="shared" si="222"/>
        <v/>
      </c>
      <c r="CT332" s="30" t="str">
        <f t="shared" si="223"/>
        <v/>
      </c>
      <c r="CU332" s="30" t="str">
        <f t="shared" si="224"/>
        <v/>
      </c>
      <c r="CV332" s="30" t="str">
        <f t="shared" si="225"/>
        <v/>
      </c>
      <c r="CW332" s="30" t="str">
        <f t="shared" si="226"/>
        <v/>
      </c>
      <c r="CX332" s="30" t="str">
        <f t="shared" si="227"/>
        <v/>
      </c>
      <c r="CY332" s="30" t="str">
        <f t="shared" si="228"/>
        <v/>
      </c>
      <c r="CZ332" s="30" t="str">
        <f t="shared" si="229"/>
        <v/>
      </c>
    </row>
    <row r="333" spans="4:104" s="6" customFormat="1" x14ac:dyDescent="0.25">
      <c r="D333" s="149"/>
      <c r="E333" s="150"/>
      <c r="R333" s="152"/>
      <c r="X333" s="153"/>
      <c r="Y333" s="153"/>
      <c r="Z333" s="153"/>
      <c r="AE333" s="153"/>
      <c r="AT333" s="27" t="str">
        <f t="shared" ca="1" si="210"/>
        <v/>
      </c>
      <c r="AU333" s="27" t="str">
        <f t="shared" si="211"/>
        <v/>
      </c>
      <c r="CE333" s="27" t="str">
        <f t="shared" si="212"/>
        <v/>
      </c>
      <c r="CF333" s="30" t="str">
        <f t="shared" si="230"/>
        <v/>
      </c>
      <c r="CG333" s="30" t="e">
        <f>IF(TRIM(MID(SUBSTITUTE($CE333," ",REPT(" ",99)),COLUMN(#REF!)*99-98,99))="","",DATEVALUE(TRIM(MID(SUBSTITUTE($CE333," ",REPT(" ",99)),COLUMN(#REF!)*99-98,99))))</f>
        <v>#REF!</v>
      </c>
      <c r="CH333" s="30" t="str">
        <f t="shared" si="213"/>
        <v/>
      </c>
      <c r="CI333" s="30" t="str">
        <f t="shared" si="214"/>
        <v/>
      </c>
      <c r="CJ333" s="30" t="str">
        <f t="shared" si="215"/>
        <v/>
      </c>
      <c r="CK333" s="30" t="str">
        <f t="shared" si="216"/>
        <v/>
      </c>
      <c r="CL333" s="30" t="str">
        <f t="shared" si="217"/>
        <v/>
      </c>
      <c r="CM333" s="30" t="str">
        <f t="shared" si="218"/>
        <v/>
      </c>
      <c r="CN333" s="30" t="str">
        <f t="shared" si="219"/>
        <v/>
      </c>
      <c r="CO333" s="30" t="str">
        <f t="shared" si="220"/>
        <v/>
      </c>
      <c r="CP333" s="27" t="str">
        <f t="shared" si="221"/>
        <v/>
      </c>
      <c r="CQ333" s="30" t="str">
        <f t="shared" si="231"/>
        <v/>
      </c>
      <c r="CR333" s="30" t="e">
        <f>IF(TRIM(MID(SUBSTITUTE($CP333," ",REPT(" ",99)),COLUMN(#REF!)*99-98,99))="","",DATEVALUE(TRIM(MID(SUBSTITUTE($CP333," ",REPT(" ",99)),COLUMN(#REF!)*99-98,99))))</f>
        <v>#REF!</v>
      </c>
      <c r="CS333" s="30" t="str">
        <f t="shared" si="222"/>
        <v/>
      </c>
      <c r="CT333" s="30" t="str">
        <f t="shared" si="223"/>
        <v/>
      </c>
      <c r="CU333" s="30" t="str">
        <f t="shared" si="224"/>
        <v/>
      </c>
      <c r="CV333" s="30" t="str">
        <f t="shared" si="225"/>
        <v/>
      </c>
      <c r="CW333" s="30" t="str">
        <f t="shared" si="226"/>
        <v/>
      </c>
      <c r="CX333" s="30" t="str">
        <f t="shared" si="227"/>
        <v/>
      </c>
      <c r="CY333" s="30" t="str">
        <f t="shared" si="228"/>
        <v/>
      </c>
      <c r="CZ333" s="30" t="str">
        <f t="shared" si="229"/>
        <v/>
      </c>
    </row>
    <row r="334" spans="4:104" s="6" customFormat="1" x14ac:dyDescent="0.25">
      <c r="D334" s="149"/>
      <c r="E334" s="150"/>
      <c r="R334" s="152"/>
      <c r="X334" s="153"/>
      <c r="Y334" s="153"/>
      <c r="Z334" s="153"/>
      <c r="AE334" s="153"/>
      <c r="AT334" s="27" t="str">
        <f t="shared" ca="1" si="210"/>
        <v/>
      </c>
      <c r="AU334" s="27" t="str">
        <f t="shared" si="211"/>
        <v/>
      </c>
      <c r="CE334" s="27" t="str">
        <f t="shared" si="212"/>
        <v/>
      </c>
      <c r="CF334" s="30" t="str">
        <f t="shared" si="230"/>
        <v/>
      </c>
      <c r="CG334" s="30" t="e">
        <f>IF(TRIM(MID(SUBSTITUTE($CE334," ",REPT(" ",99)),COLUMN(#REF!)*99-98,99))="","",DATEVALUE(TRIM(MID(SUBSTITUTE($CE334," ",REPT(" ",99)),COLUMN(#REF!)*99-98,99))))</f>
        <v>#REF!</v>
      </c>
      <c r="CH334" s="30" t="str">
        <f t="shared" si="213"/>
        <v/>
      </c>
      <c r="CI334" s="30" t="str">
        <f t="shared" si="214"/>
        <v/>
      </c>
      <c r="CJ334" s="30" t="str">
        <f t="shared" si="215"/>
        <v/>
      </c>
      <c r="CK334" s="30" t="str">
        <f t="shared" si="216"/>
        <v/>
      </c>
      <c r="CL334" s="30" t="str">
        <f t="shared" si="217"/>
        <v/>
      </c>
      <c r="CM334" s="30" t="str">
        <f t="shared" si="218"/>
        <v/>
      </c>
      <c r="CN334" s="30" t="str">
        <f t="shared" si="219"/>
        <v/>
      </c>
      <c r="CO334" s="30" t="str">
        <f t="shared" si="220"/>
        <v/>
      </c>
      <c r="CP334" s="27" t="str">
        <f t="shared" si="221"/>
        <v/>
      </c>
      <c r="CQ334" s="30" t="str">
        <f t="shared" si="231"/>
        <v/>
      </c>
      <c r="CR334" s="30" t="e">
        <f>IF(TRIM(MID(SUBSTITUTE($CP334," ",REPT(" ",99)),COLUMN(#REF!)*99-98,99))="","",DATEVALUE(TRIM(MID(SUBSTITUTE($CP334," ",REPT(" ",99)),COLUMN(#REF!)*99-98,99))))</f>
        <v>#REF!</v>
      </c>
      <c r="CS334" s="30" t="str">
        <f t="shared" si="222"/>
        <v/>
      </c>
      <c r="CT334" s="30" t="str">
        <f t="shared" si="223"/>
        <v/>
      </c>
      <c r="CU334" s="30" t="str">
        <f t="shared" si="224"/>
        <v/>
      </c>
      <c r="CV334" s="30" t="str">
        <f t="shared" si="225"/>
        <v/>
      </c>
      <c r="CW334" s="30" t="str">
        <f t="shared" si="226"/>
        <v/>
      </c>
      <c r="CX334" s="30" t="str">
        <f t="shared" si="227"/>
        <v/>
      </c>
      <c r="CY334" s="30" t="str">
        <f t="shared" si="228"/>
        <v/>
      </c>
      <c r="CZ334" s="30" t="str">
        <f t="shared" si="229"/>
        <v/>
      </c>
    </row>
    <row r="335" spans="4:104" s="6" customFormat="1" x14ac:dyDescent="0.25">
      <c r="D335" s="149"/>
      <c r="E335" s="150"/>
      <c r="R335" s="152"/>
      <c r="X335" s="153"/>
      <c r="Y335" s="153"/>
      <c r="Z335" s="153"/>
      <c r="AE335" s="153"/>
      <c r="AT335" s="27" t="str">
        <f t="shared" ca="1" si="210"/>
        <v/>
      </c>
      <c r="AU335" s="27" t="str">
        <f t="shared" si="211"/>
        <v/>
      </c>
      <c r="CE335" s="27" t="str">
        <f t="shared" si="212"/>
        <v/>
      </c>
      <c r="CF335" s="30" t="str">
        <f t="shared" si="230"/>
        <v/>
      </c>
      <c r="CG335" s="30" t="e">
        <f>IF(TRIM(MID(SUBSTITUTE($CE335," ",REPT(" ",99)),COLUMN(#REF!)*99-98,99))="","",DATEVALUE(TRIM(MID(SUBSTITUTE($CE335," ",REPT(" ",99)),COLUMN(#REF!)*99-98,99))))</f>
        <v>#REF!</v>
      </c>
      <c r="CH335" s="30" t="str">
        <f t="shared" si="213"/>
        <v/>
      </c>
      <c r="CI335" s="30" t="str">
        <f t="shared" si="214"/>
        <v/>
      </c>
      <c r="CJ335" s="30" t="str">
        <f t="shared" si="215"/>
        <v/>
      </c>
      <c r="CK335" s="30" t="str">
        <f t="shared" si="216"/>
        <v/>
      </c>
      <c r="CL335" s="30" t="str">
        <f t="shared" si="217"/>
        <v/>
      </c>
      <c r="CM335" s="30" t="str">
        <f t="shared" si="218"/>
        <v/>
      </c>
      <c r="CN335" s="30" t="str">
        <f t="shared" si="219"/>
        <v/>
      </c>
      <c r="CO335" s="30" t="str">
        <f t="shared" si="220"/>
        <v/>
      </c>
      <c r="CP335" s="27" t="str">
        <f t="shared" si="221"/>
        <v/>
      </c>
      <c r="CQ335" s="30" t="str">
        <f t="shared" si="231"/>
        <v/>
      </c>
      <c r="CR335" s="30" t="e">
        <f>IF(TRIM(MID(SUBSTITUTE($CP335," ",REPT(" ",99)),COLUMN(#REF!)*99-98,99))="","",DATEVALUE(TRIM(MID(SUBSTITUTE($CP335," ",REPT(" ",99)),COLUMN(#REF!)*99-98,99))))</f>
        <v>#REF!</v>
      </c>
      <c r="CS335" s="30" t="str">
        <f t="shared" si="222"/>
        <v/>
      </c>
      <c r="CT335" s="30" t="str">
        <f t="shared" si="223"/>
        <v/>
      </c>
      <c r="CU335" s="30" t="str">
        <f t="shared" si="224"/>
        <v/>
      </c>
      <c r="CV335" s="30" t="str">
        <f t="shared" si="225"/>
        <v/>
      </c>
      <c r="CW335" s="30" t="str">
        <f t="shared" si="226"/>
        <v/>
      </c>
      <c r="CX335" s="30" t="str">
        <f t="shared" si="227"/>
        <v/>
      </c>
      <c r="CY335" s="30" t="str">
        <f t="shared" si="228"/>
        <v/>
      </c>
      <c r="CZ335" s="30" t="str">
        <f t="shared" si="229"/>
        <v/>
      </c>
    </row>
    <row r="336" spans="4:104" s="6" customFormat="1" x14ac:dyDescent="0.25">
      <c r="D336" s="149"/>
      <c r="E336" s="150"/>
      <c r="R336" s="152"/>
      <c r="X336" s="153"/>
      <c r="Y336" s="153"/>
      <c r="Z336" s="153"/>
      <c r="AE336" s="153"/>
      <c r="AT336" s="27" t="str">
        <f t="shared" ca="1" si="210"/>
        <v/>
      </c>
      <c r="AU336" s="27" t="str">
        <f t="shared" si="211"/>
        <v/>
      </c>
      <c r="CE336" s="27" t="str">
        <f t="shared" si="212"/>
        <v/>
      </c>
      <c r="CF336" s="30" t="str">
        <f t="shared" si="230"/>
        <v/>
      </c>
      <c r="CG336" s="30" t="e">
        <f>IF(TRIM(MID(SUBSTITUTE($CE336," ",REPT(" ",99)),COLUMN(#REF!)*99-98,99))="","",DATEVALUE(TRIM(MID(SUBSTITUTE($CE336," ",REPT(" ",99)),COLUMN(#REF!)*99-98,99))))</f>
        <v>#REF!</v>
      </c>
      <c r="CH336" s="30" t="str">
        <f t="shared" si="213"/>
        <v/>
      </c>
      <c r="CI336" s="30" t="str">
        <f t="shared" si="214"/>
        <v/>
      </c>
      <c r="CJ336" s="30" t="str">
        <f t="shared" si="215"/>
        <v/>
      </c>
      <c r="CK336" s="30" t="str">
        <f t="shared" si="216"/>
        <v/>
      </c>
      <c r="CL336" s="30" t="str">
        <f t="shared" si="217"/>
        <v/>
      </c>
      <c r="CM336" s="30" t="str">
        <f t="shared" si="218"/>
        <v/>
      </c>
      <c r="CN336" s="30" t="str">
        <f t="shared" si="219"/>
        <v/>
      </c>
      <c r="CO336" s="30" t="str">
        <f t="shared" si="220"/>
        <v/>
      </c>
      <c r="CP336" s="27" t="str">
        <f t="shared" si="221"/>
        <v/>
      </c>
      <c r="CQ336" s="30" t="str">
        <f t="shared" si="231"/>
        <v/>
      </c>
      <c r="CR336" s="30" t="e">
        <f>IF(TRIM(MID(SUBSTITUTE($CP336," ",REPT(" ",99)),COLUMN(#REF!)*99-98,99))="","",DATEVALUE(TRIM(MID(SUBSTITUTE($CP336," ",REPT(" ",99)),COLUMN(#REF!)*99-98,99))))</f>
        <v>#REF!</v>
      </c>
      <c r="CS336" s="30" t="str">
        <f t="shared" si="222"/>
        <v/>
      </c>
      <c r="CT336" s="30" t="str">
        <f t="shared" si="223"/>
        <v/>
      </c>
      <c r="CU336" s="30" t="str">
        <f t="shared" si="224"/>
        <v/>
      </c>
      <c r="CV336" s="30" t="str">
        <f t="shared" si="225"/>
        <v/>
      </c>
      <c r="CW336" s="30" t="str">
        <f t="shared" si="226"/>
        <v/>
      </c>
      <c r="CX336" s="30" t="str">
        <f t="shared" si="227"/>
        <v/>
      </c>
      <c r="CY336" s="30" t="str">
        <f t="shared" si="228"/>
        <v/>
      </c>
      <c r="CZ336" s="30" t="str">
        <f t="shared" si="229"/>
        <v/>
      </c>
    </row>
    <row r="337" spans="4:104" s="6" customFormat="1" x14ac:dyDescent="0.25">
      <c r="D337" s="149"/>
      <c r="E337" s="150"/>
      <c r="R337" s="152"/>
      <c r="X337" s="153"/>
      <c r="Y337" s="153"/>
      <c r="Z337" s="153"/>
      <c r="AE337" s="153"/>
      <c r="AT337" s="27" t="str">
        <f t="shared" ca="1" si="210"/>
        <v/>
      </c>
      <c r="AU337" s="27" t="str">
        <f t="shared" si="211"/>
        <v/>
      </c>
      <c r="CE337" s="27" t="str">
        <f t="shared" si="212"/>
        <v/>
      </c>
      <c r="CF337" s="30" t="str">
        <f t="shared" si="230"/>
        <v/>
      </c>
      <c r="CG337" s="30" t="e">
        <f>IF(TRIM(MID(SUBSTITUTE($CE337," ",REPT(" ",99)),COLUMN(#REF!)*99-98,99))="","",DATEVALUE(TRIM(MID(SUBSTITUTE($CE337," ",REPT(" ",99)),COLUMN(#REF!)*99-98,99))))</f>
        <v>#REF!</v>
      </c>
      <c r="CH337" s="30" t="str">
        <f t="shared" si="213"/>
        <v/>
      </c>
      <c r="CI337" s="30" t="str">
        <f t="shared" si="214"/>
        <v/>
      </c>
      <c r="CJ337" s="30" t="str">
        <f t="shared" si="215"/>
        <v/>
      </c>
      <c r="CK337" s="30" t="str">
        <f t="shared" si="216"/>
        <v/>
      </c>
      <c r="CL337" s="30" t="str">
        <f t="shared" si="217"/>
        <v/>
      </c>
      <c r="CM337" s="30" t="str">
        <f t="shared" si="218"/>
        <v/>
      </c>
      <c r="CN337" s="30" t="str">
        <f t="shared" si="219"/>
        <v/>
      </c>
      <c r="CO337" s="30" t="str">
        <f t="shared" si="220"/>
        <v/>
      </c>
      <c r="CP337" s="27" t="str">
        <f t="shared" si="221"/>
        <v/>
      </c>
      <c r="CQ337" s="30" t="str">
        <f t="shared" si="231"/>
        <v/>
      </c>
      <c r="CR337" s="30" t="e">
        <f>IF(TRIM(MID(SUBSTITUTE($CP337," ",REPT(" ",99)),COLUMN(#REF!)*99-98,99))="","",DATEVALUE(TRIM(MID(SUBSTITUTE($CP337," ",REPT(" ",99)),COLUMN(#REF!)*99-98,99))))</f>
        <v>#REF!</v>
      </c>
      <c r="CS337" s="30" t="str">
        <f t="shared" si="222"/>
        <v/>
      </c>
      <c r="CT337" s="30" t="str">
        <f t="shared" si="223"/>
        <v/>
      </c>
      <c r="CU337" s="30" t="str">
        <f t="shared" si="224"/>
        <v/>
      </c>
      <c r="CV337" s="30" t="str">
        <f t="shared" si="225"/>
        <v/>
      </c>
      <c r="CW337" s="30" t="str">
        <f t="shared" si="226"/>
        <v/>
      </c>
      <c r="CX337" s="30" t="str">
        <f t="shared" si="227"/>
        <v/>
      </c>
      <c r="CY337" s="30" t="str">
        <f t="shared" si="228"/>
        <v/>
      </c>
      <c r="CZ337" s="30" t="str">
        <f t="shared" si="229"/>
        <v/>
      </c>
    </row>
    <row r="338" spans="4:104" s="6" customFormat="1" x14ac:dyDescent="0.25">
      <c r="D338" s="149"/>
      <c r="E338" s="150"/>
      <c r="R338" s="152"/>
      <c r="X338" s="153"/>
      <c r="Y338" s="153"/>
      <c r="Z338" s="153"/>
      <c r="AE338" s="153"/>
      <c r="AT338" s="27" t="str">
        <f t="shared" ca="1" si="210"/>
        <v/>
      </c>
      <c r="AU338" s="27" t="str">
        <f t="shared" si="211"/>
        <v/>
      </c>
      <c r="CE338" s="27" t="str">
        <f t="shared" si="212"/>
        <v/>
      </c>
      <c r="CF338" s="30" t="str">
        <f t="shared" si="230"/>
        <v/>
      </c>
      <c r="CG338" s="30" t="e">
        <f>IF(TRIM(MID(SUBSTITUTE($CE338," ",REPT(" ",99)),COLUMN(#REF!)*99-98,99))="","",DATEVALUE(TRIM(MID(SUBSTITUTE($CE338," ",REPT(" ",99)),COLUMN(#REF!)*99-98,99))))</f>
        <v>#REF!</v>
      </c>
      <c r="CH338" s="30" t="str">
        <f t="shared" si="213"/>
        <v/>
      </c>
      <c r="CI338" s="30" t="str">
        <f t="shared" si="214"/>
        <v/>
      </c>
      <c r="CJ338" s="30" t="str">
        <f t="shared" si="215"/>
        <v/>
      </c>
      <c r="CK338" s="30" t="str">
        <f t="shared" si="216"/>
        <v/>
      </c>
      <c r="CL338" s="30" t="str">
        <f t="shared" si="217"/>
        <v/>
      </c>
      <c r="CM338" s="30" t="str">
        <f t="shared" si="218"/>
        <v/>
      </c>
      <c r="CN338" s="30" t="str">
        <f t="shared" si="219"/>
        <v/>
      </c>
      <c r="CO338" s="30" t="str">
        <f t="shared" si="220"/>
        <v/>
      </c>
      <c r="CP338" s="27" t="str">
        <f t="shared" si="221"/>
        <v/>
      </c>
      <c r="CQ338" s="30" t="str">
        <f t="shared" si="231"/>
        <v/>
      </c>
      <c r="CR338" s="30" t="e">
        <f>IF(TRIM(MID(SUBSTITUTE($CP338," ",REPT(" ",99)),COLUMN(#REF!)*99-98,99))="","",DATEVALUE(TRIM(MID(SUBSTITUTE($CP338," ",REPT(" ",99)),COLUMN(#REF!)*99-98,99))))</f>
        <v>#REF!</v>
      </c>
      <c r="CS338" s="30" t="str">
        <f t="shared" si="222"/>
        <v/>
      </c>
      <c r="CT338" s="30" t="str">
        <f t="shared" si="223"/>
        <v/>
      </c>
      <c r="CU338" s="30" t="str">
        <f t="shared" si="224"/>
        <v/>
      </c>
      <c r="CV338" s="30" t="str">
        <f t="shared" si="225"/>
        <v/>
      </c>
      <c r="CW338" s="30" t="str">
        <f t="shared" si="226"/>
        <v/>
      </c>
      <c r="CX338" s="30" t="str">
        <f t="shared" si="227"/>
        <v/>
      </c>
      <c r="CY338" s="30" t="str">
        <f t="shared" si="228"/>
        <v/>
      </c>
      <c r="CZ338" s="30" t="str">
        <f t="shared" si="229"/>
        <v/>
      </c>
    </row>
    <row r="339" spans="4:104" s="6" customFormat="1" x14ac:dyDescent="0.25">
      <c r="D339" s="149"/>
      <c r="E339" s="150"/>
      <c r="R339" s="152"/>
      <c r="X339" s="153"/>
      <c r="Y339" s="153"/>
      <c r="Z339" s="153"/>
      <c r="AE339" s="153"/>
      <c r="AT339" s="27" t="str">
        <f t="shared" ca="1" si="210"/>
        <v/>
      </c>
      <c r="AU339" s="27" t="str">
        <f t="shared" si="211"/>
        <v/>
      </c>
      <c r="CE339" s="27" t="str">
        <f t="shared" si="212"/>
        <v/>
      </c>
      <c r="CF339" s="30" t="str">
        <f t="shared" si="230"/>
        <v/>
      </c>
      <c r="CG339" s="30" t="e">
        <f>IF(TRIM(MID(SUBSTITUTE($CE339," ",REPT(" ",99)),COLUMN(#REF!)*99-98,99))="","",DATEVALUE(TRIM(MID(SUBSTITUTE($CE339," ",REPT(" ",99)),COLUMN(#REF!)*99-98,99))))</f>
        <v>#REF!</v>
      </c>
      <c r="CH339" s="30" t="str">
        <f t="shared" si="213"/>
        <v/>
      </c>
      <c r="CI339" s="30" t="str">
        <f t="shared" si="214"/>
        <v/>
      </c>
      <c r="CJ339" s="30" t="str">
        <f t="shared" si="215"/>
        <v/>
      </c>
      <c r="CK339" s="30" t="str">
        <f t="shared" si="216"/>
        <v/>
      </c>
      <c r="CL339" s="30" t="str">
        <f t="shared" si="217"/>
        <v/>
      </c>
      <c r="CM339" s="30" t="str">
        <f t="shared" si="218"/>
        <v/>
      </c>
      <c r="CN339" s="30" t="str">
        <f t="shared" si="219"/>
        <v/>
      </c>
      <c r="CO339" s="30" t="str">
        <f t="shared" si="220"/>
        <v/>
      </c>
      <c r="CP339" s="27" t="str">
        <f t="shared" si="221"/>
        <v/>
      </c>
      <c r="CQ339" s="30" t="str">
        <f t="shared" si="231"/>
        <v/>
      </c>
      <c r="CR339" s="30" t="e">
        <f>IF(TRIM(MID(SUBSTITUTE($CP339," ",REPT(" ",99)),COLUMN(#REF!)*99-98,99))="","",DATEVALUE(TRIM(MID(SUBSTITUTE($CP339," ",REPT(" ",99)),COLUMN(#REF!)*99-98,99))))</f>
        <v>#REF!</v>
      </c>
      <c r="CS339" s="30" t="str">
        <f t="shared" si="222"/>
        <v/>
      </c>
      <c r="CT339" s="30" t="str">
        <f t="shared" si="223"/>
        <v/>
      </c>
      <c r="CU339" s="30" t="str">
        <f t="shared" si="224"/>
        <v/>
      </c>
      <c r="CV339" s="30" t="str">
        <f t="shared" si="225"/>
        <v/>
      </c>
      <c r="CW339" s="30" t="str">
        <f t="shared" si="226"/>
        <v/>
      </c>
      <c r="CX339" s="30" t="str">
        <f t="shared" si="227"/>
        <v/>
      </c>
      <c r="CY339" s="30" t="str">
        <f t="shared" si="228"/>
        <v/>
      </c>
      <c r="CZ339" s="30" t="str">
        <f t="shared" si="229"/>
        <v/>
      </c>
    </row>
    <row r="340" spans="4:104" s="6" customFormat="1" x14ac:dyDescent="0.25">
      <c r="D340" s="149"/>
      <c r="E340" s="150"/>
      <c r="R340" s="152"/>
      <c r="X340" s="153"/>
      <c r="Y340" s="153"/>
      <c r="Z340" s="153"/>
      <c r="AE340" s="153"/>
      <c r="AT340" s="27" t="str">
        <f t="shared" ca="1" si="210"/>
        <v/>
      </c>
      <c r="AU340" s="27" t="str">
        <f t="shared" si="211"/>
        <v/>
      </c>
      <c r="CE340" s="27" t="str">
        <f t="shared" si="212"/>
        <v/>
      </c>
      <c r="CF340" s="30" t="str">
        <f t="shared" si="230"/>
        <v/>
      </c>
      <c r="CG340" s="30" t="e">
        <f>IF(TRIM(MID(SUBSTITUTE($CE340," ",REPT(" ",99)),COLUMN(#REF!)*99-98,99))="","",DATEVALUE(TRIM(MID(SUBSTITUTE($CE340," ",REPT(" ",99)),COLUMN(#REF!)*99-98,99))))</f>
        <v>#REF!</v>
      </c>
      <c r="CH340" s="30" t="str">
        <f t="shared" si="213"/>
        <v/>
      </c>
      <c r="CI340" s="30" t="str">
        <f t="shared" si="214"/>
        <v/>
      </c>
      <c r="CJ340" s="30" t="str">
        <f t="shared" si="215"/>
        <v/>
      </c>
      <c r="CK340" s="30" t="str">
        <f t="shared" si="216"/>
        <v/>
      </c>
      <c r="CL340" s="30" t="str">
        <f t="shared" si="217"/>
        <v/>
      </c>
      <c r="CM340" s="30" t="str">
        <f t="shared" si="218"/>
        <v/>
      </c>
      <c r="CN340" s="30" t="str">
        <f t="shared" si="219"/>
        <v/>
      </c>
      <c r="CO340" s="30" t="str">
        <f t="shared" si="220"/>
        <v/>
      </c>
      <c r="CP340" s="27" t="str">
        <f t="shared" si="221"/>
        <v/>
      </c>
      <c r="CQ340" s="30" t="str">
        <f t="shared" si="231"/>
        <v/>
      </c>
      <c r="CR340" s="30" t="e">
        <f>IF(TRIM(MID(SUBSTITUTE($CP340," ",REPT(" ",99)),COLUMN(#REF!)*99-98,99))="","",DATEVALUE(TRIM(MID(SUBSTITUTE($CP340," ",REPT(" ",99)),COLUMN(#REF!)*99-98,99))))</f>
        <v>#REF!</v>
      </c>
      <c r="CS340" s="30" t="str">
        <f t="shared" si="222"/>
        <v/>
      </c>
      <c r="CT340" s="30" t="str">
        <f t="shared" si="223"/>
        <v/>
      </c>
      <c r="CU340" s="30" t="str">
        <f t="shared" si="224"/>
        <v/>
      </c>
      <c r="CV340" s="30" t="str">
        <f t="shared" si="225"/>
        <v/>
      </c>
      <c r="CW340" s="30" t="str">
        <f t="shared" si="226"/>
        <v/>
      </c>
      <c r="CX340" s="30" t="str">
        <f t="shared" si="227"/>
        <v/>
      </c>
      <c r="CY340" s="30" t="str">
        <f t="shared" si="228"/>
        <v/>
      </c>
      <c r="CZ340" s="30" t="str">
        <f t="shared" si="229"/>
        <v/>
      </c>
    </row>
    <row r="341" spans="4:104" s="6" customFormat="1" x14ac:dyDescent="0.25">
      <c r="D341" s="149"/>
      <c r="E341" s="150"/>
      <c r="R341" s="152"/>
      <c r="X341" s="153"/>
      <c r="Y341" s="153"/>
      <c r="Z341" s="153"/>
      <c r="AE341" s="153"/>
      <c r="AT341" s="27" t="str">
        <f t="shared" ca="1" si="210"/>
        <v/>
      </c>
      <c r="AU341" s="27" t="str">
        <f t="shared" si="211"/>
        <v/>
      </c>
      <c r="CE341" s="27" t="str">
        <f t="shared" si="212"/>
        <v/>
      </c>
      <c r="CF341" s="30" t="str">
        <f t="shared" si="230"/>
        <v/>
      </c>
      <c r="CG341" s="30" t="e">
        <f>IF(TRIM(MID(SUBSTITUTE($CE341," ",REPT(" ",99)),COLUMN(#REF!)*99-98,99))="","",DATEVALUE(TRIM(MID(SUBSTITUTE($CE341," ",REPT(" ",99)),COLUMN(#REF!)*99-98,99))))</f>
        <v>#REF!</v>
      </c>
      <c r="CH341" s="30" t="str">
        <f t="shared" si="213"/>
        <v/>
      </c>
      <c r="CI341" s="30" t="str">
        <f t="shared" si="214"/>
        <v/>
      </c>
      <c r="CJ341" s="30" t="str">
        <f t="shared" si="215"/>
        <v/>
      </c>
      <c r="CK341" s="30" t="str">
        <f t="shared" si="216"/>
        <v/>
      </c>
      <c r="CL341" s="30" t="str">
        <f t="shared" si="217"/>
        <v/>
      </c>
      <c r="CM341" s="30" t="str">
        <f t="shared" si="218"/>
        <v/>
      </c>
      <c r="CN341" s="30" t="str">
        <f t="shared" si="219"/>
        <v/>
      </c>
      <c r="CO341" s="30" t="str">
        <f t="shared" si="220"/>
        <v/>
      </c>
      <c r="CP341" s="27" t="str">
        <f t="shared" si="221"/>
        <v/>
      </c>
      <c r="CQ341" s="30" t="str">
        <f t="shared" si="231"/>
        <v/>
      </c>
      <c r="CR341" s="30" t="e">
        <f>IF(TRIM(MID(SUBSTITUTE($CP341," ",REPT(" ",99)),COLUMN(#REF!)*99-98,99))="","",DATEVALUE(TRIM(MID(SUBSTITUTE($CP341," ",REPT(" ",99)),COLUMN(#REF!)*99-98,99))))</f>
        <v>#REF!</v>
      </c>
      <c r="CS341" s="30" t="str">
        <f t="shared" si="222"/>
        <v/>
      </c>
      <c r="CT341" s="30" t="str">
        <f t="shared" si="223"/>
        <v/>
      </c>
      <c r="CU341" s="30" t="str">
        <f t="shared" si="224"/>
        <v/>
      </c>
      <c r="CV341" s="30" t="str">
        <f t="shared" si="225"/>
        <v/>
      </c>
      <c r="CW341" s="30" t="str">
        <f t="shared" si="226"/>
        <v/>
      </c>
      <c r="CX341" s="30" t="str">
        <f t="shared" si="227"/>
        <v/>
      </c>
      <c r="CY341" s="30" t="str">
        <f t="shared" si="228"/>
        <v/>
      </c>
      <c r="CZ341" s="30" t="str">
        <f t="shared" si="229"/>
        <v/>
      </c>
    </row>
    <row r="342" spans="4:104" s="6" customFormat="1" x14ac:dyDescent="0.25">
      <c r="D342" s="149"/>
      <c r="E342" s="150"/>
      <c r="R342" s="152"/>
      <c r="X342" s="153"/>
      <c r="Y342" s="153"/>
      <c r="Z342" s="153"/>
      <c r="AE342" s="153"/>
      <c r="AT342" s="27" t="str">
        <f t="shared" ca="1" si="210"/>
        <v/>
      </c>
      <c r="AU342" s="27" t="str">
        <f t="shared" si="211"/>
        <v/>
      </c>
      <c r="CE342" s="27" t="str">
        <f t="shared" si="212"/>
        <v/>
      </c>
      <c r="CF342" s="30" t="str">
        <f t="shared" si="230"/>
        <v/>
      </c>
      <c r="CG342" s="30" t="e">
        <f>IF(TRIM(MID(SUBSTITUTE($CE342," ",REPT(" ",99)),COLUMN(#REF!)*99-98,99))="","",DATEVALUE(TRIM(MID(SUBSTITUTE($CE342," ",REPT(" ",99)),COLUMN(#REF!)*99-98,99))))</f>
        <v>#REF!</v>
      </c>
      <c r="CH342" s="30" t="str">
        <f t="shared" si="213"/>
        <v/>
      </c>
      <c r="CI342" s="30" t="str">
        <f t="shared" si="214"/>
        <v/>
      </c>
      <c r="CJ342" s="30" t="str">
        <f t="shared" si="215"/>
        <v/>
      </c>
      <c r="CK342" s="30" t="str">
        <f t="shared" si="216"/>
        <v/>
      </c>
      <c r="CL342" s="30" t="str">
        <f t="shared" si="217"/>
        <v/>
      </c>
      <c r="CM342" s="30" t="str">
        <f t="shared" si="218"/>
        <v/>
      </c>
      <c r="CN342" s="30" t="str">
        <f t="shared" si="219"/>
        <v/>
      </c>
      <c r="CO342" s="30" t="str">
        <f t="shared" si="220"/>
        <v/>
      </c>
      <c r="CP342" s="27" t="str">
        <f t="shared" si="221"/>
        <v/>
      </c>
      <c r="CQ342" s="30" t="str">
        <f t="shared" si="231"/>
        <v/>
      </c>
      <c r="CR342" s="30" t="e">
        <f>IF(TRIM(MID(SUBSTITUTE($CP342," ",REPT(" ",99)),COLUMN(#REF!)*99-98,99))="","",DATEVALUE(TRIM(MID(SUBSTITUTE($CP342," ",REPT(" ",99)),COLUMN(#REF!)*99-98,99))))</f>
        <v>#REF!</v>
      </c>
      <c r="CS342" s="30" t="str">
        <f t="shared" si="222"/>
        <v/>
      </c>
      <c r="CT342" s="30" t="str">
        <f t="shared" si="223"/>
        <v/>
      </c>
      <c r="CU342" s="30" t="str">
        <f t="shared" si="224"/>
        <v/>
      </c>
      <c r="CV342" s="30" t="str">
        <f t="shared" si="225"/>
        <v/>
      </c>
      <c r="CW342" s="30" t="str">
        <f t="shared" si="226"/>
        <v/>
      </c>
      <c r="CX342" s="30" t="str">
        <f t="shared" si="227"/>
        <v/>
      </c>
      <c r="CY342" s="30" t="str">
        <f t="shared" si="228"/>
        <v/>
      </c>
      <c r="CZ342" s="30" t="str">
        <f t="shared" si="229"/>
        <v/>
      </c>
    </row>
    <row r="343" spans="4:104" s="6" customFormat="1" x14ac:dyDescent="0.25">
      <c r="D343" s="149"/>
      <c r="E343" s="150"/>
      <c r="R343" s="152"/>
      <c r="X343" s="153"/>
      <c r="Y343" s="153"/>
      <c r="Z343" s="153"/>
      <c r="AE343" s="153"/>
      <c r="AT343" s="27" t="str">
        <f t="shared" ca="1" si="210"/>
        <v/>
      </c>
      <c r="AU343" s="27" t="str">
        <f t="shared" si="211"/>
        <v/>
      </c>
      <c r="CE343" s="27" t="str">
        <f t="shared" si="212"/>
        <v/>
      </c>
      <c r="CF343" s="30" t="str">
        <f t="shared" si="230"/>
        <v/>
      </c>
      <c r="CG343" s="30" t="e">
        <f>IF(TRIM(MID(SUBSTITUTE($CE343," ",REPT(" ",99)),COLUMN(#REF!)*99-98,99))="","",DATEVALUE(TRIM(MID(SUBSTITUTE($CE343," ",REPT(" ",99)),COLUMN(#REF!)*99-98,99))))</f>
        <v>#REF!</v>
      </c>
      <c r="CH343" s="30" t="str">
        <f t="shared" si="213"/>
        <v/>
      </c>
      <c r="CI343" s="30" t="str">
        <f t="shared" si="214"/>
        <v/>
      </c>
      <c r="CJ343" s="30" t="str">
        <f t="shared" si="215"/>
        <v/>
      </c>
      <c r="CK343" s="30" t="str">
        <f t="shared" si="216"/>
        <v/>
      </c>
      <c r="CL343" s="30" t="str">
        <f t="shared" si="217"/>
        <v/>
      </c>
      <c r="CM343" s="30" t="str">
        <f t="shared" si="218"/>
        <v/>
      </c>
      <c r="CN343" s="30" t="str">
        <f t="shared" si="219"/>
        <v/>
      </c>
      <c r="CO343" s="30" t="str">
        <f t="shared" si="220"/>
        <v/>
      </c>
      <c r="CP343" s="27" t="str">
        <f t="shared" si="221"/>
        <v/>
      </c>
      <c r="CQ343" s="30" t="str">
        <f t="shared" si="231"/>
        <v/>
      </c>
      <c r="CR343" s="30" t="e">
        <f>IF(TRIM(MID(SUBSTITUTE($CP343," ",REPT(" ",99)),COLUMN(#REF!)*99-98,99))="","",DATEVALUE(TRIM(MID(SUBSTITUTE($CP343," ",REPT(" ",99)),COLUMN(#REF!)*99-98,99))))</f>
        <v>#REF!</v>
      </c>
      <c r="CS343" s="30" t="str">
        <f t="shared" si="222"/>
        <v/>
      </c>
      <c r="CT343" s="30" t="str">
        <f t="shared" si="223"/>
        <v/>
      </c>
      <c r="CU343" s="30" t="str">
        <f t="shared" si="224"/>
        <v/>
      </c>
      <c r="CV343" s="30" t="str">
        <f t="shared" si="225"/>
        <v/>
      </c>
      <c r="CW343" s="30" t="str">
        <f t="shared" si="226"/>
        <v/>
      </c>
      <c r="CX343" s="30" t="str">
        <f t="shared" si="227"/>
        <v/>
      </c>
      <c r="CY343" s="30" t="str">
        <f t="shared" si="228"/>
        <v/>
      </c>
      <c r="CZ343" s="30" t="str">
        <f t="shared" si="229"/>
        <v/>
      </c>
    </row>
    <row r="344" spans="4:104" s="6" customFormat="1" x14ac:dyDescent="0.25">
      <c r="D344" s="149"/>
      <c r="E344" s="150"/>
      <c r="R344" s="152"/>
      <c r="X344" s="153"/>
      <c r="Y344" s="153"/>
      <c r="Z344" s="153"/>
      <c r="AE344" s="153"/>
      <c r="AT344" s="27" t="str">
        <f t="shared" ca="1" si="210"/>
        <v/>
      </c>
      <c r="AU344" s="27" t="str">
        <f t="shared" si="211"/>
        <v/>
      </c>
      <c r="CE344" s="27" t="str">
        <f t="shared" si="212"/>
        <v/>
      </c>
      <c r="CF344" s="30" t="str">
        <f t="shared" si="230"/>
        <v/>
      </c>
      <c r="CG344" s="30" t="e">
        <f>IF(TRIM(MID(SUBSTITUTE($CE344," ",REPT(" ",99)),COLUMN(#REF!)*99-98,99))="","",DATEVALUE(TRIM(MID(SUBSTITUTE($CE344," ",REPT(" ",99)),COLUMN(#REF!)*99-98,99))))</f>
        <v>#REF!</v>
      </c>
      <c r="CH344" s="30" t="str">
        <f t="shared" si="213"/>
        <v/>
      </c>
      <c r="CI344" s="30" t="str">
        <f t="shared" si="214"/>
        <v/>
      </c>
      <c r="CJ344" s="30" t="str">
        <f t="shared" si="215"/>
        <v/>
      </c>
      <c r="CK344" s="30" t="str">
        <f t="shared" si="216"/>
        <v/>
      </c>
      <c r="CL344" s="30" t="str">
        <f t="shared" si="217"/>
        <v/>
      </c>
      <c r="CM344" s="30" t="str">
        <f t="shared" si="218"/>
        <v/>
      </c>
      <c r="CN344" s="30" t="str">
        <f t="shared" si="219"/>
        <v/>
      </c>
      <c r="CO344" s="30" t="str">
        <f t="shared" si="220"/>
        <v/>
      </c>
      <c r="CP344" s="27" t="str">
        <f t="shared" si="221"/>
        <v/>
      </c>
      <c r="CQ344" s="30" t="str">
        <f t="shared" si="231"/>
        <v/>
      </c>
      <c r="CR344" s="30" t="e">
        <f>IF(TRIM(MID(SUBSTITUTE($CP344," ",REPT(" ",99)),COLUMN(#REF!)*99-98,99))="","",DATEVALUE(TRIM(MID(SUBSTITUTE($CP344," ",REPT(" ",99)),COLUMN(#REF!)*99-98,99))))</f>
        <v>#REF!</v>
      </c>
      <c r="CS344" s="30" t="str">
        <f t="shared" si="222"/>
        <v/>
      </c>
      <c r="CT344" s="30" t="str">
        <f t="shared" si="223"/>
        <v/>
      </c>
      <c r="CU344" s="30" t="str">
        <f t="shared" si="224"/>
        <v/>
      </c>
      <c r="CV344" s="30" t="str">
        <f t="shared" si="225"/>
        <v/>
      </c>
      <c r="CW344" s="30" t="str">
        <f t="shared" si="226"/>
        <v/>
      </c>
      <c r="CX344" s="30" t="str">
        <f t="shared" si="227"/>
        <v/>
      </c>
      <c r="CY344" s="30" t="str">
        <f t="shared" si="228"/>
        <v/>
      </c>
      <c r="CZ344" s="30" t="str">
        <f t="shared" si="229"/>
        <v/>
      </c>
    </row>
    <row r="345" spans="4:104" s="6" customFormat="1" x14ac:dyDescent="0.25">
      <c r="D345" s="149"/>
      <c r="E345" s="150"/>
      <c r="R345" s="152"/>
      <c r="X345" s="153"/>
      <c r="Y345" s="153"/>
      <c r="Z345" s="153"/>
      <c r="AE345" s="153"/>
      <c r="AT345" s="27" t="str">
        <f t="shared" ca="1" si="210"/>
        <v/>
      </c>
      <c r="AU345" s="27" t="str">
        <f t="shared" si="211"/>
        <v/>
      </c>
      <c r="CE345" s="27" t="str">
        <f t="shared" si="212"/>
        <v/>
      </c>
      <c r="CF345" s="30" t="str">
        <f t="shared" si="230"/>
        <v/>
      </c>
      <c r="CG345" s="30" t="e">
        <f>IF(TRIM(MID(SUBSTITUTE($CE345," ",REPT(" ",99)),COLUMN(#REF!)*99-98,99))="","",DATEVALUE(TRIM(MID(SUBSTITUTE($CE345," ",REPT(" ",99)),COLUMN(#REF!)*99-98,99))))</f>
        <v>#REF!</v>
      </c>
      <c r="CH345" s="30" t="str">
        <f t="shared" si="213"/>
        <v/>
      </c>
      <c r="CI345" s="30" t="str">
        <f t="shared" si="214"/>
        <v/>
      </c>
      <c r="CJ345" s="30" t="str">
        <f t="shared" si="215"/>
        <v/>
      </c>
      <c r="CK345" s="30" t="str">
        <f t="shared" si="216"/>
        <v/>
      </c>
      <c r="CL345" s="30" t="str">
        <f t="shared" si="217"/>
        <v/>
      </c>
      <c r="CM345" s="30" t="str">
        <f t="shared" si="218"/>
        <v/>
      </c>
      <c r="CN345" s="30" t="str">
        <f t="shared" si="219"/>
        <v/>
      </c>
      <c r="CO345" s="30" t="str">
        <f t="shared" si="220"/>
        <v/>
      </c>
      <c r="CP345" s="27" t="str">
        <f t="shared" si="221"/>
        <v/>
      </c>
      <c r="CQ345" s="30" t="str">
        <f t="shared" si="231"/>
        <v/>
      </c>
      <c r="CR345" s="30" t="e">
        <f>IF(TRIM(MID(SUBSTITUTE($CP345," ",REPT(" ",99)),COLUMN(#REF!)*99-98,99))="","",DATEVALUE(TRIM(MID(SUBSTITUTE($CP345," ",REPT(" ",99)),COLUMN(#REF!)*99-98,99))))</f>
        <v>#REF!</v>
      </c>
      <c r="CS345" s="30" t="str">
        <f t="shared" si="222"/>
        <v/>
      </c>
      <c r="CT345" s="30" t="str">
        <f t="shared" si="223"/>
        <v/>
      </c>
      <c r="CU345" s="30" t="str">
        <f t="shared" si="224"/>
        <v/>
      </c>
      <c r="CV345" s="30" t="str">
        <f t="shared" si="225"/>
        <v/>
      </c>
      <c r="CW345" s="30" t="str">
        <f t="shared" si="226"/>
        <v/>
      </c>
      <c r="CX345" s="30" t="str">
        <f t="shared" si="227"/>
        <v/>
      </c>
      <c r="CY345" s="30" t="str">
        <f t="shared" si="228"/>
        <v/>
      </c>
      <c r="CZ345" s="30" t="str">
        <f t="shared" si="229"/>
        <v/>
      </c>
    </row>
    <row r="346" spans="4:104" s="6" customFormat="1" x14ac:dyDescent="0.25">
      <c r="D346" s="149"/>
      <c r="E346" s="150"/>
      <c r="R346" s="152"/>
      <c r="X346" s="153"/>
      <c r="Y346" s="153"/>
      <c r="Z346" s="153"/>
      <c r="AE346" s="153"/>
      <c r="AT346" s="27" t="str">
        <f t="shared" ca="1" si="210"/>
        <v/>
      </c>
      <c r="AU346" s="27" t="str">
        <f t="shared" si="211"/>
        <v/>
      </c>
      <c r="CE346" s="27" t="str">
        <f t="shared" si="212"/>
        <v/>
      </c>
      <c r="CF346" s="30" t="str">
        <f t="shared" si="230"/>
        <v/>
      </c>
      <c r="CG346" s="30" t="e">
        <f>IF(TRIM(MID(SUBSTITUTE($CE346," ",REPT(" ",99)),COLUMN(#REF!)*99-98,99))="","",DATEVALUE(TRIM(MID(SUBSTITUTE($CE346," ",REPT(" ",99)),COLUMN(#REF!)*99-98,99))))</f>
        <v>#REF!</v>
      </c>
      <c r="CH346" s="30" t="str">
        <f t="shared" si="213"/>
        <v/>
      </c>
      <c r="CI346" s="30" t="str">
        <f t="shared" si="214"/>
        <v/>
      </c>
      <c r="CJ346" s="30" t="str">
        <f t="shared" si="215"/>
        <v/>
      </c>
      <c r="CK346" s="30" t="str">
        <f t="shared" si="216"/>
        <v/>
      </c>
      <c r="CL346" s="30" t="str">
        <f t="shared" si="217"/>
        <v/>
      </c>
      <c r="CM346" s="30" t="str">
        <f t="shared" si="218"/>
        <v/>
      </c>
      <c r="CN346" s="30" t="str">
        <f t="shared" si="219"/>
        <v/>
      </c>
      <c r="CO346" s="30" t="str">
        <f t="shared" si="220"/>
        <v/>
      </c>
      <c r="CP346" s="27" t="str">
        <f t="shared" si="221"/>
        <v/>
      </c>
      <c r="CQ346" s="30" t="str">
        <f t="shared" si="231"/>
        <v/>
      </c>
      <c r="CR346" s="30" t="e">
        <f>IF(TRIM(MID(SUBSTITUTE($CP346," ",REPT(" ",99)),COLUMN(#REF!)*99-98,99))="","",DATEVALUE(TRIM(MID(SUBSTITUTE($CP346," ",REPT(" ",99)),COLUMN(#REF!)*99-98,99))))</f>
        <v>#REF!</v>
      </c>
      <c r="CS346" s="30" t="str">
        <f t="shared" si="222"/>
        <v/>
      </c>
      <c r="CT346" s="30" t="str">
        <f t="shared" si="223"/>
        <v/>
      </c>
      <c r="CU346" s="30" t="str">
        <f t="shared" si="224"/>
        <v/>
      </c>
      <c r="CV346" s="30" t="str">
        <f t="shared" si="225"/>
        <v/>
      </c>
      <c r="CW346" s="30" t="str">
        <f t="shared" si="226"/>
        <v/>
      </c>
      <c r="CX346" s="30" t="str">
        <f t="shared" si="227"/>
        <v/>
      </c>
      <c r="CY346" s="30" t="str">
        <f t="shared" si="228"/>
        <v/>
      </c>
      <c r="CZ346" s="30" t="str">
        <f t="shared" si="229"/>
        <v/>
      </c>
    </row>
    <row r="347" spans="4:104" s="6" customFormat="1" x14ac:dyDescent="0.25">
      <c r="D347" s="149"/>
      <c r="E347" s="150"/>
      <c r="R347" s="152"/>
      <c r="X347" s="153"/>
      <c r="Y347" s="153"/>
      <c r="Z347" s="153"/>
      <c r="AE347" s="153"/>
      <c r="AT347" s="27" t="str">
        <f t="shared" ca="1" si="210"/>
        <v/>
      </c>
      <c r="AU347" s="27" t="str">
        <f t="shared" si="211"/>
        <v/>
      </c>
      <c r="CE347" s="27" t="str">
        <f t="shared" si="212"/>
        <v/>
      </c>
      <c r="CF347" s="30" t="str">
        <f t="shared" si="230"/>
        <v/>
      </c>
      <c r="CG347" s="30" t="e">
        <f>IF(TRIM(MID(SUBSTITUTE($CE347," ",REPT(" ",99)),COLUMN(#REF!)*99-98,99))="","",DATEVALUE(TRIM(MID(SUBSTITUTE($CE347," ",REPT(" ",99)),COLUMN(#REF!)*99-98,99))))</f>
        <v>#REF!</v>
      </c>
      <c r="CH347" s="30" t="str">
        <f t="shared" si="213"/>
        <v/>
      </c>
      <c r="CI347" s="30" t="str">
        <f t="shared" si="214"/>
        <v/>
      </c>
      <c r="CJ347" s="30" t="str">
        <f t="shared" si="215"/>
        <v/>
      </c>
      <c r="CK347" s="30" t="str">
        <f t="shared" si="216"/>
        <v/>
      </c>
      <c r="CL347" s="30" t="str">
        <f t="shared" si="217"/>
        <v/>
      </c>
      <c r="CM347" s="30" t="str">
        <f t="shared" si="218"/>
        <v/>
      </c>
      <c r="CN347" s="30" t="str">
        <f t="shared" si="219"/>
        <v/>
      </c>
      <c r="CO347" s="30" t="str">
        <f t="shared" si="220"/>
        <v/>
      </c>
      <c r="CP347" s="27" t="str">
        <f t="shared" si="221"/>
        <v/>
      </c>
      <c r="CQ347" s="30" t="str">
        <f t="shared" si="231"/>
        <v/>
      </c>
      <c r="CR347" s="30" t="e">
        <f>IF(TRIM(MID(SUBSTITUTE($CP347," ",REPT(" ",99)),COLUMN(#REF!)*99-98,99))="","",DATEVALUE(TRIM(MID(SUBSTITUTE($CP347," ",REPT(" ",99)),COLUMN(#REF!)*99-98,99))))</f>
        <v>#REF!</v>
      </c>
      <c r="CS347" s="30" t="str">
        <f t="shared" si="222"/>
        <v/>
      </c>
      <c r="CT347" s="30" t="str">
        <f t="shared" si="223"/>
        <v/>
      </c>
      <c r="CU347" s="30" t="str">
        <f t="shared" si="224"/>
        <v/>
      </c>
      <c r="CV347" s="30" t="str">
        <f t="shared" si="225"/>
        <v/>
      </c>
      <c r="CW347" s="30" t="str">
        <f t="shared" si="226"/>
        <v/>
      </c>
      <c r="CX347" s="30" t="str">
        <f t="shared" si="227"/>
        <v/>
      </c>
      <c r="CY347" s="30" t="str">
        <f t="shared" si="228"/>
        <v/>
      </c>
      <c r="CZ347" s="30" t="str">
        <f t="shared" si="229"/>
        <v/>
      </c>
    </row>
    <row r="348" spans="4:104" s="6" customFormat="1" x14ac:dyDescent="0.25">
      <c r="D348" s="149"/>
      <c r="E348" s="150"/>
      <c r="R348" s="152"/>
      <c r="X348" s="153"/>
      <c r="Y348" s="153"/>
      <c r="Z348" s="153"/>
      <c r="AE348" s="153"/>
      <c r="AT348" s="27" t="str">
        <f t="shared" ca="1" si="210"/>
        <v/>
      </c>
      <c r="AU348" s="27" t="str">
        <f t="shared" si="211"/>
        <v/>
      </c>
      <c r="CE348" s="27" t="str">
        <f t="shared" si="212"/>
        <v/>
      </c>
      <c r="CF348" s="30" t="str">
        <f t="shared" si="230"/>
        <v/>
      </c>
      <c r="CG348" s="30" t="e">
        <f>IF(TRIM(MID(SUBSTITUTE($CE348," ",REPT(" ",99)),COLUMN(#REF!)*99-98,99))="","",DATEVALUE(TRIM(MID(SUBSTITUTE($CE348," ",REPT(" ",99)),COLUMN(#REF!)*99-98,99))))</f>
        <v>#REF!</v>
      </c>
      <c r="CH348" s="30" t="str">
        <f t="shared" si="213"/>
        <v/>
      </c>
      <c r="CI348" s="30" t="str">
        <f t="shared" si="214"/>
        <v/>
      </c>
      <c r="CJ348" s="30" t="str">
        <f t="shared" si="215"/>
        <v/>
      </c>
      <c r="CK348" s="30" t="str">
        <f t="shared" si="216"/>
        <v/>
      </c>
      <c r="CL348" s="30" t="str">
        <f t="shared" si="217"/>
        <v/>
      </c>
      <c r="CM348" s="30" t="str">
        <f t="shared" si="218"/>
        <v/>
      </c>
      <c r="CN348" s="30" t="str">
        <f t="shared" si="219"/>
        <v/>
      </c>
      <c r="CO348" s="30" t="str">
        <f t="shared" si="220"/>
        <v/>
      </c>
      <c r="CP348" s="27" t="str">
        <f t="shared" si="221"/>
        <v/>
      </c>
      <c r="CQ348" s="30" t="str">
        <f t="shared" si="231"/>
        <v/>
      </c>
      <c r="CR348" s="30" t="e">
        <f>IF(TRIM(MID(SUBSTITUTE($CP348," ",REPT(" ",99)),COLUMN(#REF!)*99-98,99))="","",DATEVALUE(TRIM(MID(SUBSTITUTE($CP348," ",REPT(" ",99)),COLUMN(#REF!)*99-98,99))))</f>
        <v>#REF!</v>
      </c>
      <c r="CS348" s="30" t="str">
        <f t="shared" si="222"/>
        <v/>
      </c>
      <c r="CT348" s="30" t="str">
        <f t="shared" si="223"/>
        <v/>
      </c>
      <c r="CU348" s="30" t="str">
        <f t="shared" si="224"/>
        <v/>
      </c>
      <c r="CV348" s="30" t="str">
        <f t="shared" si="225"/>
        <v/>
      </c>
      <c r="CW348" s="30" t="str">
        <f t="shared" si="226"/>
        <v/>
      </c>
      <c r="CX348" s="30" t="str">
        <f t="shared" si="227"/>
        <v/>
      </c>
      <c r="CY348" s="30" t="str">
        <f t="shared" si="228"/>
        <v/>
      </c>
      <c r="CZ348" s="30" t="str">
        <f t="shared" si="229"/>
        <v/>
      </c>
    </row>
    <row r="349" spans="4:104" s="6" customFormat="1" x14ac:dyDescent="0.25">
      <c r="D349" s="149"/>
      <c r="E349" s="150"/>
      <c r="R349" s="152"/>
      <c r="X349" s="153"/>
      <c r="Y349" s="153"/>
      <c r="Z349" s="153"/>
      <c r="AE349" s="153"/>
      <c r="AT349" s="27" t="str">
        <f t="shared" ca="1" si="210"/>
        <v/>
      </c>
      <c r="AU349" s="27" t="str">
        <f t="shared" si="211"/>
        <v/>
      </c>
      <c r="CE349" s="27" t="str">
        <f t="shared" si="212"/>
        <v/>
      </c>
      <c r="CF349" s="30" t="str">
        <f t="shared" si="230"/>
        <v/>
      </c>
      <c r="CG349" s="30" t="e">
        <f>IF(TRIM(MID(SUBSTITUTE($CE349," ",REPT(" ",99)),COLUMN(#REF!)*99-98,99))="","",DATEVALUE(TRIM(MID(SUBSTITUTE($CE349," ",REPT(" ",99)),COLUMN(#REF!)*99-98,99))))</f>
        <v>#REF!</v>
      </c>
      <c r="CH349" s="30" t="str">
        <f t="shared" si="213"/>
        <v/>
      </c>
      <c r="CI349" s="30" t="str">
        <f t="shared" si="214"/>
        <v/>
      </c>
      <c r="CJ349" s="30" t="str">
        <f t="shared" si="215"/>
        <v/>
      </c>
      <c r="CK349" s="30" t="str">
        <f t="shared" si="216"/>
        <v/>
      </c>
      <c r="CL349" s="30" t="str">
        <f t="shared" si="217"/>
        <v/>
      </c>
      <c r="CM349" s="30" t="str">
        <f t="shared" si="218"/>
        <v/>
      </c>
      <c r="CN349" s="30" t="str">
        <f t="shared" si="219"/>
        <v/>
      </c>
      <c r="CO349" s="30" t="str">
        <f t="shared" si="220"/>
        <v/>
      </c>
      <c r="CP349" s="27" t="str">
        <f t="shared" si="221"/>
        <v/>
      </c>
      <c r="CQ349" s="30" t="str">
        <f t="shared" si="231"/>
        <v/>
      </c>
      <c r="CR349" s="30" t="e">
        <f>IF(TRIM(MID(SUBSTITUTE($CP349," ",REPT(" ",99)),COLUMN(#REF!)*99-98,99))="","",DATEVALUE(TRIM(MID(SUBSTITUTE($CP349," ",REPT(" ",99)),COLUMN(#REF!)*99-98,99))))</f>
        <v>#REF!</v>
      </c>
      <c r="CS349" s="30" t="str">
        <f t="shared" si="222"/>
        <v/>
      </c>
      <c r="CT349" s="30" t="str">
        <f t="shared" si="223"/>
        <v/>
      </c>
      <c r="CU349" s="30" t="str">
        <f t="shared" si="224"/>
        <v/>
      </c>
      <c r="CV349" s="30" t="str">
        <f t="shared" si="225"/>
        <v/>
      </c>
      <c r="CW349" s="30" t="str">
        <f t="shared" si="226"/>
        <v/>
      </c>
      <c r="CX349" s="30" t="str">
        <f t="shared" si="227"/>
        <v/>
      </c>
      <c r="CY349" s="30" t="str">
        <f t="shared" si="228"/>
        <v/>
      </c>
      <c r="CZ349" s="30" t="str">
        <f t="shared" si="229"/>
        <v/>
      </c>
    </row>
    <row r="350" spans="4:104" s="6" customFormat="1" x14ac:dyDescent="0.25">
      <c r="D350" s="149"/>
      <c r="E350" s="150"/>
      <c r="R350" s="152"/>
      <c r="X350" s="153"/>
      <c r="Y350" s="153"/>
      <c r="Z350" s="153"/>
      <c r="AE350" s="153"/>
      <c r="AT350" s="27" t="str">
        <f t="shared" ca="1" si="210"/>
        <v/>
      </c>
      <c r="AU350" s="27" t="str">
        <f t="shared" si="211"/>
        <v/>
      </c>
      <c r="CE350" s="27" t="str">
        <f t="shared" si="212"/>
        <v/>
      </c>
      <c r="CF350" s="30" t="str">
        <f t="shared" si="230"/>
        <v/>
      </c>
      <c r="CG350" s="30" t="e">
        <f>IF(TRIM(MID(SUBSTITUTE($CE350," ",REPT(" ",99)),COLUMN(#REF!)*99-98,99))="","",DATEVALUE(TRIM(MID(SUBSTITUTE($CE350," ",REPT(" ",99)),COLUMN(#REF!)*99-98,99))))</f>
        <v>#REF!</v>
      </c>
      <c r="CH350" s="30" t="str">
        <f t="shared" si="213"/>
        <v/>
      </c>
      <c r="CI350" s="30" t="str">
        <f t="shared" si="214"/>
        <v/>
      </c>
      <c r="CJ350" s="30" t="str">
        <f t="shared" si="215"/>
        <v/>
      </c>
      <c r="CK350" s="30" t="str">
        <f t="shared" si="216"/>
        <v/>
      </c>
      <c r="CL350" s="30" t="str">
        <f t="shared" si="217"/>
        <v/>
      </c>
      <c r="CM350" s="30" t="str">
        <f t="shared" si="218"/>
        <v/>
      </c>
      <c r="CN350" s="30" t="str">
        <f t="shared" si="219"/>
        <v/>
      </c>
      <c r="CO350" s="30" t="str">
        <f t="shared" si="220"/>
        <v/>
      </c>
      <c r="CP350" s="27" t="str">
        <f t="shared" si="221"/>
        <v/>
      </c>
      <c r="CQ350" s="30" t="str">
        <f t="shared" si="231"/>
        <v/>
      </c>
      <c r="CR350" s="30" t="e">
        <f>IF(TRIM(MID(SUBSTITUTE($CP350," ",REPT(" ",99)),COLUMN(#REF!)*99-98,99))="","",DATEVALUE(TRIM(MID(SUBSTITUTE($CP350," ",REPT(" ",99)),COLUMN(#REF!)*99-98,99))))</f>
        <v>#REF!</v>
      </c>
      <c r="CS350" s="30" t="str">
        <f t="shared" si="222"/>
        <v/>
      </c>
      <c r="CT350" s="30" t="str">
        <f t="shared" si="223"/>
        <v/>
      </c>
      <c r="CU350" s="30" t="str">
        <f t="shared" si="224"/>
        <v/>
      </c>
      <c r="CV350" s="30" t="str">
        <f t="shared" si="225"/>
        <v/>
      </c>
      <c r="CW350" s="30" t="str">
        <f t="shared" si="226"/>
        <v/>
      </c>
      <c r="CX350" s="30" t="str">
        <f t="shared" si="227"/>
        <v/>
      </c>
      <c r="CY350" s="30" t="str">
        <f t="shared" si="228"/>
        <v/>
      </c>
      <c r="CZ350" s="30" t="str">
        <f t="shared" si="229"/>
        <v/>
      </c>
    </row>
    <row r="351" spans="4:104" s="6" customFormat="1" x14ac:dyDescent="0.25">
      <c r="D351" s="149"/>
      <c r="E351" s="150"/>
      <c r="R351" s="152"/>
      <c r="X351" s="153"/>
      <c r="Y351" s="153"/>
      <c r="Z351" s="153"/>
      <c r="AE351" s="153"/>
      <c r="AT351" s="27" t="str">
        <f t="shared" ca="1" si="210"/>
        <v/>
      </c>
      <c r="AU351" s="27" t="str">
        <f t="shared" si="211"/>
        <v/>
      </c>
      <c r="CE351" s="27" t="str">
        <f t="shared" si="212"/>
        <v/>
      </c>
      <c r="CF351" s="30" t="str">
        <f t="shared" si="230"/>
        <v/>
      </c>
      <c r="CG351" s="30" t="e">
        <f>IF(TRIM(MID(SUBSTITUTE($CE351," ",REPT(" ",99)),COLUMN(#REF!)*99-98,99))="","",DATEVALUE(TRIM(MID(SUBSTITUTE($CE351," ",REPT(" ",99)),COLUMN(#REF!)*99-98,99))))</f>
        <v>#REF!</v>
      </c>
      <c r="CH351" s="30" t="str">
        <f t="shared" si="213"/>
        <v/>
      </c>
      <c r="CI351" s="30" t="str">
        <f t="shared" si="214"/>
        <v/>
      </c>
      <c r="CJ351" s="30" t="str">
        <f t="shared" si="215"/>
        <v/>
      </c>
      <c r="CK351" s="30" t="str">
        <f t="shared" si="216"/>
        <v/>
      </c>
      <c r="CL351" s="30" t="str">
        <f t="shared" si="217"/>
        <v/>
      </c>
      <c r="CM351" s="30" t="str">
        <f t="shared" si="218"/>
        <v/>
      </c>
      <c r="CN351" s="30" t="str">
        <f t="shared" si="219"/>
        <v/>
      </c>
      <c r="CO351" s="30" t="str">
        <f t="shared" si="220"/>
        <v/>
      </c>
      <c r="CP351" s="27" t="str">
        <f t="shared" si="221"/>
        <v/>
      </c>
      <c r="CQ351" s="30" t="str">
        <f t="shared" si="231"/>
        <v/>
      </c>
      <c r="CR351" s="30" t="e">
        <f>IF(TRIM(MID(SUBSTITUTE($CP351," ",REPT(" ",99)),COLUMN(#REF!)*99-98,99))="","",DATEVALUE(TRIM(MID(SUBSTITUTE($CP351," ",REPT(" ",99)),COLUMN(#REF!)*99-98,99))))</f>
        <v>#REF!</v>
      </c>
      <c r="CS351" s="30" t="str">
        <f t="shared" si="222"/>
        <v/>
      </c>
      <c r="CT351" s="30" t="str">
        <f t="shared" si="223"/>
        <v/>
      </c>
      <c r="CU351" s="30" t="str">
        <f t="shared" si="224"/>
        <v/>
      </c>
      <c r="CV351" s="30" t="str">
        <f t="shared" si="225"/>
        <v/>
      </c>
      <c r="CW351" s="30" t="str">
        <f t="shared" si="226"/>
        <v/>
      </c>
      <c r="CX351" s="30" t="str">
        <f t="shared" si="227"/>
        <v/>
      </c>
      <c r="CY351" s="30" t="str">
        <f t="shared" si="228"/>
        <v/>
      </c>
      <c r="CZ351" s="30" t="str">
        <f t="shared" si="229"/>
        <v/>
      </c>
    </row>
    <row r="352" spans="4:104" s="6" customFormat="1" x14ac:dyDescent="0.25">
      <c r="D352" s="149"/>
      <c r="E352" s="150"/>
      <c r="R352" s="152"/>
      <c r="X352" s="153"/>
      <c r="Y352" s="153"/>
      <c r="Z352" s="153"/>
      <c r="AE352" s="153"/>
      <c r="AT352" s="27" t="str">
        <f t="shared" ca="1" si="210"/>
        <v/>
      </c>
      <c r="AU352" s="27" t="str">
        <f t="shared" si="211"/>
        <v/>
      </c>
      <c r="CE352" s="27" t="str">
        <f t="shared" si="212"/>
        <v/>
      </c>
      <c r="CF352" s="30" t="str">
        <f t="shared" si="230"/>
        <v/>
      </c>
      <c r="CG352" s="30" t="e">
        <f>IF(TRIM(MID(SUBSTITUTE($CE352," ",REPT(" ",99)),COLUMN(#REF!)*99-98,99))="","",DATEVALUE(TRIM(MID(SUBSTITUTE($CE352," ",REPT(" ",99)),COLUMN(#REF!)*99-98,99))))</f>
        <v>#REF!</v>
      </c>
      <c r="CH352" s="30" t="str">
        <f t="shared" si="213"/>
        <v/>
      </c>
      <c r="CI352" s="30" t="str">
        <f t="shared" si="214"/>
        <v/>
      </c>
      <c r="CJ352" s="30" t="str">
        <f t="shared" si="215"/>
        <v/>
      </c>
      <c r="CK352" s="30" t="str">
        <f t="shared" si="216"/>
        <v/>
      </c>
      <c r="CL352" s="30" t="str">
        <f t="shared" si="217"/>
        <v/>
      </c>
      <c r="CM352" s="30" t="str">
        <f t="shared" si="218"/>
        <v/>
      </c>
      <c r="CN352" s="30" t="str">
        <f t="shared" si="219"/>
        <v/>
      </c>
      <c r="CO352" s="30" t="str">
        <f t="shared" si="220"/>
        <v/>
      </c>
      <c r="CP352" s="27" t="str">
        <f t="shared" si="221"/>
        <v/>
      </c>
      <c r="CQ352" s="30" t="str">
        <f t="shared" si="231"/>
        <v/>
      </c>
      <c r="CR352" s="30" t="e">
        <f>IF(TRIM(MID(SUBSTITUTE($CP352," ",REPT(" ",99)),COLUMN(#REF!)*99-98,99))="","",DATEVALUE(TRIM(MID(SUBSTITUTE($CP352," ",REPT(" ",99)),COLUMN(#REF!)*99-98,99))))</f>
        <v>#REF!</v>
      </c>
      <c r="CS352" s="30" t="str">
        <f t="shared" si="222"/>
        <v/>
      </c>
      <c r="CT352" s="30" t="str">
        <f t="shared" si="223"/>
        <v/>
      </c>
      <c r="CU352" s="30" t="str">
        <f t="shared" si="224"/>
        <v/>
      </c>
      <c r="CV352" s="30" t="str">
        <f t="shared" si="225"/>
        <v/>
      </c>
      <c r="CW352" s="30" t="str">
        <f t="shared" si="226"/>
        <v/>
      </c>
      <c r="CX352" s="30" t="str">
        <f t="shared" si="227"/>
        <v/>
      </c>
      <c r="CY352" s="30" t="str">
        <f t="shared" si="228"/>
        <v/>
      </c>
      <c r="CZ352" s="30" t="str">
        <f t="shared" si="229"/>
        <v/>
      </c>
    </row>
    <row r="353" spans="4:104" s="6" customFormat="1" x14ac:dyDescent="0.25">
      <c r="D353" s="149"/>
      <c r="E353" s="150"/>
      <c r="R353" s="152"/>
      <c r="X353" s="153"/>
      <c r="Y353" s="153"/>
      <c r="Z353" s="153"/>
      <c r="AE353" s="153"/>
      <c r="AT353" s="27" t="str">
        <f t="shared" ca="1" si="210"/>
        <v/>
      </c>
      <c r="AU353" s="27" t="str">
        <f t="shared" si="211"/>
        <v/>
      </c>
      <c r="CE353" s="27" t="str">
        <f t="shared" si="212"/>
        <v/>
      </c>
      <c r="CF353" s="30" t="str">
        <f t="shared" si="230"/>
        <v/>
      </c>
      <c r="CG353" s="30" t="e">
        <f>IF(TRIM(MID(SUBSTITUTE($CE353," ",REPT(" ",99)),COLUMN(#REF!)*99-98,99))="","",DATEVALUE(TRIM(MID(SUBSTITUTE($CE353," ",REPT(" ",99)),COLUMN(#REF!)*99-98,99))))</f>
        <v>#REF!</v>
      </c>
      <c r="CH353" s="30" t="str">
        <f t="shared" si="213"/>
        <v/>
      </c>
      <c r="CI353" s="30" t="str">
        <f t="shared" si="214"/>
        <v/>
      </c>
      <c r="CJ353" s="30" t="str">
        <f t="shared" si="215"/>
        <v/>
      </c>
      <c r="CK353" s="30" t="str">
        <f t="shared" si="216"/>
        <v/>
      </c>
      <c r="CL353" s="30" t="str">
        <f t="shared" si="217"/>
        <v/>
      </c>
      <c r="CM353" s="30" t="str">
        <f t="shared" si="218"/>
        <v/>
      </c>
      <c r="CN353" s="30" t="str">
        <f t="shared" si="219"/>
        <v/>
      </c>
      <c r="CO353" s="30" t="str">
        <f t="shared" si="220"/>
        <v/>
      </c>
      <c r="CP353" s="27" t="str">
        <f t="shared" si="221"/>
        <v/>
      </c>
      <c r="CQ353" s="30" t="str">
        <f t="shared" si="231"/>
        <v/>
      </c>
      <c r="CR353" s="30" t="e">
        <f>IF(TRIM(MID(SUBSTITUTE($CP353," ",REPT(" ",99)),COLUMN(#REF!)*99-98,99))="","",DATEVALUE(TRIM(MID(SUBSTITUTE($CP353," ",REPT(" ",99)),COLUMN(#REF!)*99-98,99))))</f>
        <v>#REF!</v>
      </c>
      <c r="CS353" s="30" t="str">
        <f t="shared" si="222"/>
        <v/>
      </c>
      <c r="CT353" s="30" t="str">
        <f t="shared" si="223"/>
        <v/>
      </c>
      <c r="CU353" s="30" t="str">
        <f t="shared" si="224"/>
        <v/>
      </c>
      <c r="CV353" s="30" t="str">
        <f t="shared" si="225"/>
        <v/>
      </c>
      <c r="CW353" s="30" t="str">
        <f t="shared" si="226"/>
        <v/>
      </c>
      <c r="CX353" s="30" t="str">
        <f t="shared" si="227"/>
        <v/>
      </c>
      <c r="CY353" s="30" t="str">
        <f t="shared" si="228"/>
        <v/>
      </c>
      <c r="CZ353" s="30" t="str">
        <f t="shared" si="229"/>
        <v/>
      </c>
    </row>
    <row r="354" spans="4:104" s="6" customFormat="1" x14ac:dyDescent="0.25">
      <c r="D354" s="149"/>
      <c r="E354" s="150"/>
      <c r="R354" s="152"/>
      <c r="X354" s="153"/>
      <c r="Y354" s="153"/>
      <c r="Z354" s="153"/>
      <c r="AE354" s="153"/>
      <c r="AT354" s="27" t="str">
        <f t="shared" ca="1" si="210"/>
        <v/>
      </c>
      <c r="AU354" s="27" t="str">
        <f t="shared" si="211"/>
        <v/>
      </c>
      <c r="CE354" s="27" t="str">
        <f t="shared" si="212"/>
        <v/>
      </c>
      <c r="CF354" s="30" t="str">
        <f t="shared" si="230"/>
        <v/>
      </c>
      <c r="CG354" s="30" t="e">
        <f>IF(TRIM(MID(SUBSTITUTE($CE354," ",REPT(" ",99)),COLUMN(#REF!)*99-98,99))="","",DATEVALUE(TRIM(MID(SUBSTITUTE($CE354," ",REPT(" ",99)),COLUMN(#REF!)*99-98,99))))</f>
        <v>#REF!</v>
      </c>
      <c r="CH354" s="30" t="str">
        <f t="shared" si="213"/>
        <v/>
      </c>
      <c r="CI354" s="30" t="str">
        <f t="shared" si="214"/>
        <v/>
      </c>
      <c r="CJ354" s="30" t="str">
        <f t="shared" si="215"/>
        <v/>
      </c>
      <c r="CK354" s="30" t="str">
        <f t="shared" si="216"/>
        <v/>
      </c>
      <c r="CL354" s="30" t="str">
        <f t="shared" si="217"/>
        <v/>
      </c>
      <c r="CM354" s="30" t="str">
        <f t="shared" si="218"/>
        <v/>
      </c>
      <c r="CN354" s="30" t="str">
        <f t="shared" si="219"/>
        <v/>
      </c>
      <c r="CO354" s="30" t="str">
        <f t="shared" si="220"/>
        <v/>
      </c>
      <c r="CP354" s="27" t="str">
        <f t="shared" si="221"/>
        <v/>
      </c>
      <c r="CQ354" s="30" t="str">
        <f t="shared" si="231"/>
        <v/>
      </c>
      <c r="CR354" s="30" t="e">
        <f>IF(TRIM(MID(SUBSTITUTE($CP354," ",REPT(" ",99)),COLUMN(#REF!)*99-98,99))="","",DATEVALUE(TRIM(MID(SUBSTITUTE($CP354," ",REPT(" ",99)),COLUMN(#REF!)*99-98,99))))</f>
        <v>#REF!</v>
      </c>
      <c r="CS354" s="30" t="str">
        <f t="shared" si="222"/>
        <v/>
      </c>
      <c r="CT354" s="30" t="str">
        <f t="shared" si="223"/>
        <v/>
      </c>
      <c r="CU354" s="30" t="str">
        <f t="shared" si="224"/>
        <v/>
      </c>
      <c r="CV354" s="30" t="str">
        <f t="shared" si="225"/>
        <v/>
      </c>
      <c r="CW354" s="30" t="str">
        <f t="shared" si="226"/>
        <v/>
      </c>
      <c r="CX354" s="30" t="str">
        <f t="shared" si="227"/>
        <v/>
      </c>
      <c r="CY354" s="30" t="str">
        <f t="shared" si="228"/>
        <v/>
      </c>
      <c r="CZ354" s="30" t="str">
        <f t="shared" si="229"/>
        <v/>
      </c>
    </row>
    <row r="355" spans="4:104" s="6" customFormat="1" x14ac:dyDescent="0.25">
      <c r="D355" s="149"/>
      <c r="E355" s="150"/>
      <c r="R355" s="152"/>
      <c r="X355" s="153"/>
      <c r="Y355" s="153"/>
      <c r="Z355" s="153"/>
      <c r="AE355" s="153"/>
      <c r="AT355" s="27" t="str">
        <f t="shared" ca="1" si="210"/>
        <v/>
      </c>
      <c r="AU355" s="27" t="str">
        <f t="shared" si="211"/>
        <v/>
      </c>
      <c r="CE355" s="27" t="str">
        <f t="shared" si="212"/>
        <v/>
      </c>
      <c r="CF355" s="30" t="str">
        <f t="shared" si="230"/>
        <v/>
      </c>
      <c r="CG355" s="30" t="e">
        <f>IF(TRIM(MID(SUBSTITUTE($CE355," ",REPT(" ",99)),COLUMN(#REF!)*99-98,99))="","",DATEVALUE(TRIM(MID(SUBSTITUTE($CE355," ",REPT(" ",99)),COLUMN(#REF!)*99-98,99))))</f>
        <v>#REF!</v>
      </c>
      <c r="CH355" s="30" t="str">
        <f t="shared" si="213"/>
        <v/>
      </c>
      <c r="CI355" s="30" t="str">
        <f t="shared" si="214"/>
        <v/>
      </c>
      <c r="CJ355" s="30" t="str">
        <f t="shared" si="215"/>
        <v/>
      </c>
      <c r="CK355" s="30" t="str">
        <f t="shared" si="216"/>
        <v/>
      </c>
      <c r="CL355" s="30" t="str">
        <f t="shared" si="217"/>
        <v/>
      </c>
      <c r="CM355" s="30" t="str">
        <f t="shared" si="218"/>
        <v/>
      </c>
      <c r="CN355" s="30" t="str">
        <f t="shared" si="219"/>
        <v/>
      </c>
      <c r="CO355" s="30" t="str">
        <f t="shared" si="220"/>
        <v/>
      </c>
      <c r="CP355" s="27" t="str">
        <f t="shared" si="221"/>
        <v/>
      </c>
      <c r="CQ355" s="30" t="str">
        <f t="shared" si="231"/>
        <v/>
      </c>
      <c r="CR355" s="30" t="e">
        <f>IF(TRIM(MID(SUBSTITUTE($CP355," ",REPT(" ",99)),COLUMN(#REF!)*99-98,99))="","",DATEVALUE(TRIM(MID(SUBSTITUTE($CP355," ",REPT(" ",99)),COLUMN(#REF!)*99-98,99))))</f>
        <v>#REF!</v>
      </c>
      <c r="CS355" s="30" t="str">
        <f t="shared" si="222"/>
        <v/>
      </c>
      <c r="CT355" s="30" t="str">
        <f t="shared" si="223"/>
        <v/>
      </c>
      <c r="CU355" s="30" t="str">
        <f t="shared" si="224"/>
        <v/>
      </c>
      <c r="CV355" s="30" t="str">
        <f t="shared" si="225"/>
        <v/>
      </c>
      <c r="CW355" s="30" t="str">
        <f t="shared" si="226"/>
        <v/>
      </c>
      <c r="CX355" s="30" t="str">
        <f t="shared" si="227"/>
        <v/>
      </c>
      <c r="CY355" s="30" t="str">
        <f t="shared" si="228"/>
        <v/>
      </c>
      <c r="CZ355" s="30" t="str">
        <f t="shared" si="229"/>
        <v/>
      </c>
    </row>
    <row r="356" spans="4:104" s="6" customFormat="1" x14ac:dyDescent="0.25">
      <c r="D356" s="149"/>
      <c r="E356" s="150"/>
      <c r="R356" s="152"/>
      <c r="X356" s="153"/>
      <c r="Y356" s="153"/>
      <c r="Z356" s="153"/>
      <c r="AE356" s="153"/>
      <c r="AT356" s="27" t="str">
        <f t="shared" ca="1" si="210"/>
        <v/>
      </c>
      <c r="AU356" s="27" t="str">
        <f t="shared" si="211"/>
        <v/>
      </c>
      <c r="CE356" s="27" t="str">
        <f t="shared" si="212"/>
        <v/>
      </c>
      <c r="CF356" s="30" t="str">
        <f t="shared" si="230"/>
        <v/>
      </c>
      <c r="CG356" s="30" t="e">
        <f>IF(TRIM(MID(SUBSTITUTE($CE356," ",REPT(" ",99)),COLUMN(#REF!)*99-98,99))="","",DATEVALUE(TRIM(MID(SUBSTITUTE($CE356," ",REPT(" ",99)),COLUMN(#REF!)*99-98,99))))</f>
        <v>#REF!</v>
      </c>
      <c r="CH356" s="30" t="str">
        <f t="shared" si="213"/>
        <v/>
      </c>
      <c r="CI356" s="30" t="str">
        <f t="shared" si="214"/>
        <v/>
      </c>
      <c r="CJ356" s="30" t="str">
        <f t="shared" si="215"/>
        <v/>
      </c>
      <c r="CK356" s="30" t="str">
        <f t="shared" si="216"/>
        <v/>
      </c>
      <c r="CL356" s="30" t="str">
        <f t="shared" si="217"/>
        <v/>
      </c>
      <c r="CM356" s="30" t="str">
        <f t="shared" si="218"/>
        <v/>
      </c>
      <c r="CN356" s="30" t="str">
        <f t="shared" si="219"/>
        <v/>
      </c>
      <c r="CO356" s="30" t="str">
        <f t="shared" si="220"/>
        <v/>
      </c>
      <c r="CP356" s="27" t="str">
        <f t="shared" si="221"/>
        <v/>
      </c>
      <c r="CQ356" s="30" t="str">
        <f t="shared" si="231"/>
        <v/>
      </c>
      <c r="CR356" s="30" t="e">
        <f>IF(TRIM(MID(SUBSTITUTE($CP356," ",REPT(" ",99)),COLUMN(#REF!)*99-98,99))="","",DATEVALUE(TRIM(MID(SUBSTITUTE($CP356," ",REPT(" ",99)),COLUMN(#REF!)*99-98,99))))</f>
        <v>#REF!</v>
      </c>
      <c r="CS356" s="30" t="str">
        <f t="shared" si="222"/>
        <v/>
      </c>
      <c r="CT356" s="30" t="str">
        <f t="shared" si="223"/>
        <v/>
      </c>
      <c r="CU356" s="30" t="str">
        <f t="shared" si="224"/>
        <v/>
      </c>
      <c r="CV356" s="30" t="str">
        <f t="shared" si="225"/>
        <v/>
      </c>
      <c r="CW356" s="30" t="str">
        <f t="shared" si="226"/>
        <v/>
      </c>
      <c r="CX356" s="30" t="str">
        <f t="shared" si="227"/>
        <v/>
      </c>
      <c r="CY356" s="30" t="str">
        <f t="shared" si="228"/>
        <v/>
      </c>
      <c r="CZ356" s="30" t="str">
        <f t="shared" si="229"/>
        <v/>
      </c>
    </row>
    <row r="357" spans="4:104" s="6" customFormat="1" x14ac:dyDescent="0.25">
      <c r="D357" s="149"/>
      <c r="E357" s="150"/>
      <c r="R357" s="152"/>
      <c r="X357" s="153"/>
      <c r="Y357" s="153"/>
      <c r="Z357" s="153"/>
      <c r="AE357" s="153"/>
      <c r="AT357" s="27" t="str">
        <f t="shared" ca="1" si="210"/>
        <v/>
      </c>
      <c r="AU357" s="27" t="str">
        <f t="shared" si="211"/>
        <v/>
      </c>
      <c r="CE357" s="27" t="str">
        <f t="shared" si="212"/>
        <v/>
      </c>
      <c r="CF357" s="30" t="str">
        <f t="shared" si="230"/>
        <v/>
      </c>
      <c r="CG357" s="30" t="e">
        <f>IF(TRIM(MID(SUBSTITUTE($CE357," ",REPT(" ",99)),COLUMN(#REF!)*99-98,99))="","",DATEVALUE(TRIM(MID(SUBSTITUTE($CE357," ",REPT(" ",99)),COLUMN(#REF!)*99-98,99))))</f>
        <v>#REF!</v>
      </c>
      <c r="CH357" s="30" t="str">
        <f t="shared" si="213"/>
        <v/>
      </c>
      <c r="CI357" s="30" t="str">
        <f t="shared" si="214"/>
        <v/>
      </c>
      <c r="CJ357" s="30" t="str">
        <f t="shared" si="215"/>
        <v/>
      </c>
      <c r="CK357" s="30" t="str">
        <f t="shared" si="216"/>
        <v/>
      </c>
      <c r="CL357" s="30" t="str">
        <f t="shared" si="217"/>
        <v/>
      </c>
      <c r="CM357" s="30" t="str">
        <f t="shared" si="218"/>
        <v/>
      </c>
      <c r="CN357" s="30" t="str">
        <f t="shared" si="219"/>
        <v/>
      </c>
      <c r="CO357" s="30" t="str">
        <f t="shared" si="220"/>
        <v/>
      </c>
      <c r="CP357" s="27" t="str">
        <f t="shared" si="221"/>
        <v/>
      </c>
      <c r="CQ357" s="30" t="str">
        <f t="shared" si="231"/>
        <v/>
      </c>
      <c r="CR357" s="30" t="e">
        <f>IF(TRIM(MID(SUBSTITUTE($CP357," ",REPT(" ",99)),COLUMN(#REF!)*99-98,99))="","",DATEVALUE(TRIM(MID(SUBSTITUTE($CP357," ",REPT(" ",99)),COLUMN(#REF!)*99-98,99))))</f>
        <v>#REF!</v>
      </c>
      <c r="CS357" s="30" t="str">
        <f t="shared" si="222"/>
        <v/>
      </c>
      <c r="CT357" s="30" t="str">
        <f t="shared" si="223"/>
        <v/>
      </c>
      <c r="CU357" s="30" t="str">
        <f t="shared" si="224"/>
        <v/>
      </c>
      <c r="CV357" s="30" t="str">
        <f t="shared" si="225"/>
        <v/>
      </c>
      <c r="CW357" s="30" t="str">
        <f t="shared" si="226"/>
        <v/>
      </c>
      <c r="CX357" s="30" t="str">
        <f t="shared" si="227"/>
        <v/>
      </c>
      <c r="CY357" s="30" t="str">
        <f t="shared" si="228"/>
        <v/>
      </c>
      <c r="CZ357" s="30" t="str">
        <f t="shared" si="229"/>
        <v/>
      </c>
    </row>
    <row r="358" spans="4:104" s="6" customFormat="1" x14ac:dyDescent="0.25">
      <c r="D358" s="149"/>
      <c r="E358" s="150"/>
      <c r="R358" s="152"/>
      <c r="X358" s="153"/>
      <c r="Y358" s="153"/>
      <c r="Z358" s="153"/>
      <c r="AE358" s="153"/>
      <c r="AT358" s="27" t="str">
        <f t="shared" ca="1" si="210"/>
        <v/>
      </c>
      <c r="AU358" s="27" t="str">
        <f t="shared" si="211"/>
        <v/>
      </c>
      <c r="CE358" s="27" t="str">
        <f t="shared" si="212"/>
        <v/>
      </c>
      <c r="CF358" s="30" t="str">
        <f t="shared" si="230"/>
        <v/>
      </c>
      <c r="CG358" s="30" t="e">
        <f>IF(TRIM(MID(SUBSTITUTE($CE358," ",REPT(" ",99)),COLUMN(#REF!)*99-98,99))="","",DATEVALUE(TRIM(MID(SUBSTITUTE($CE358," ",REPT(" ",99)),COLUMN(#REF!)*99-98,99))))</f>
        <v>#REF!</v>
      </c>
      <c r="CH358" s="30" t="str">
        <f t="shared" si="213"/>
        <v/>
      </c>
      <c r="CI358" s="30" t="str">
        <f t="shared" si="214"/>
        <v/>
      </c>
      <c r="CJ358" s="30" t="str">
        <f t="shared" si="215"/>
        <v/>
      </c>
      <c r="CK358" s="30" t="str">
        <f t="shared" si="216"/>
        <v/>
      </c>
      <c r="CL358" s="30" t="str">
        <f t="shared" si="217"/>
        <v/>
      </c>
      <c r="CM358" s="30" t="str">
        <f t="shared" si="218"/>
        <v/>
      </c>
      <c r="CN358" s="30" t="str">
        <f t="shared" si="219"/>
        <v/>
      </c>
      <c r="CO358" s="30" t="str">
        <f t="shared" si="220"/>
        <v/>
      </c>
      <c r="CP358" s="27" t="str">
        <f t="shared" si="221"/>
        <v/>
      </c>
      <c r="CQ358" s="30" t="str">
        <f t="shared" si="231"/>
        <v/>
      </c>
      <c r="CR358" s="30" t="e">
        <f>IF(TRIM(MID(SUBSTITUTE($CP358," ",REPT(" ",99)),COLUMN(#REF!)*99-98,99))="","",DATEVALUE(TRIM(MID(SUBSTITUTE($CP358," ",REPT(" ",99)),COLUMN(#REF!)*99-98,99))))</f>
        <v>#REF!</v>
      </c>
      <c r="CS358" s="30" t="str">
        <f t="shared" si="222"/>
        <v/>
      </c>
      <c r="CT358" s="30" t="str">
        <f t="shared" si="223"/>
        <v/>
      </c>
      <c r="CU358" s="30" t="str">
        <f t="shared" si="224"/>
        <v/>
      </c>
      <c r="CV358" s="30" t="str">
        <f t="shared" si="225"/>
        <v/>
      </c>
      <c r="CW358" s="30" t="str">
        <f t="shared" si="226"/>
        <v/>
      </c>
      <c r="CX358" s="30" t="str">
        <f t="shared" si="227"/>
        <v/>
      </c>
      <c r="CY358" s="30" t="str">
        <f t="shared" si="228"/>
        <v/>
      </c>
      <c r="CZ358" s="30" t="str">
        <f t="shared" si="229"/>
        <v/>
      </c>
    </row>
    <row r="359" spans="4:104" s="6" customFormat="1" x14ac:dyDescent="0.25">
      <c r="D359" s="149"/>
      <c r="E359" s="150"/>
      <c r="R359" s="152"/>
      <c r="X359" s="153"/>
      <c r="Y359" s="153"/>
      <c r="Z359" s="153"/>
      <c r="AE359" s="153"/>
      <c r="AT359" s="27" t="str">
        <f t="shared" ca="1" si="210"/>
        <v/>
      </c>
      <c r="AU359" s="27" t="str">
        <f t="shared" si="211"/>
        <v/>
      </c>
      <c r="CE359" s="27" t="str">
        <f t="shared" si="212"/>
        <v/>
      </c>
      <c r="CF359" s="30" t="str">
        <f t="shared" si="230"/>
        <v/>
      </c>
      <c r="CG359" s="30" t="e">
        <f>IF(TRIM(MID(SUBSTITUTE($CE359," ",REPT(" ",99)),COLUMN(#REF!)*99-98,99))="","",DATEVALUE(TRIM(MID(SUBSTITUTE($CE359," ",REPT(" ",99)),COLUMN(#REF!)*99-98,99))))</f>
        <v>#REF!</v>
      </c>
      <c r="CH359" s="30" t="str">
        <f t="shared" si="213"/>
        <v/>
      </c>
      <c r="CI359" s="30" t="str">
        <f t="shared" si="214"/>
        <v/>
      </c>
      <c r="CJ359" s="30" t="str">
        <f t="shared" si="215"/>
        <v/>
      </c>
      <c r="CK359" s="30" t="str">
        <f t="shared" si="216"/>
        <v/>
      </c>
      <c r="CL359" s="30" t="str">
        <f t="shared" si="217"/>
        <v/>
      </c>
      <c r="CM359" s="30" t="str">
        <f t="shared" si="218"/>
        <v/>
      </c>
      <c r="CN359" s="30" t="str">
        <f t="shared" si="219"/>
        <v/>
      </c>
      <c r="CO359" s="30" t="str">
        <f t="shared" si="220"/>
        <v/>
      </c>
      <c r="CP359" s="27" t="str">
        <f t="shared" si="221"/>
        <v/>
      </c>
      <c r="CQ359" s="30" t="str">
        <f t="shared" si="231"/>
        <v/>
      </c>
      <c r="CR359" s="30" t="e">
        <f>IF(TRIM(MID(SUBSTITUTE($CP359," ",REPT(" ",99)),COLUMN(#REF!)*99-98,99))="","",DATEVALUE(TRIM(MID(SUBSTITUTE($CP359," ",REPT(" ",99)),COLUMN(#REF!)*99-98,99))))</f>
        <v>#REF!</v>
      </c>
      <c r="CS359" s="30" t="str">
        <f t="shared" si="222"/>
        <v/>
      </c>
      <c r="CT359" s="30" t="str">
        <f t="shared" si="223"/>
        <v/>
      </c>
      <c r="CU359" s="30" t="str">
        <f t="shared" si="224"/>
        <v/>
      </c>
      <c r="CV359" s="30" t="str">
        <f t="shared" si="225"/>
        <v/>
      </c>
      <c r="CW359" s="30" t="str">
        <f t="shared" si="226"/>
        <v/>
      </c>
      <c r="CX359" s="30" t="str">
        <f t="shared" si="227"/>
        <v/>
      </c>
      <c r="CY359" s="30" t="str">
        <f t="shared" si="228"/>
        <v/>
      </c>
      <c r="CZ359" s="30" t="str">
        <f t="shared" si="229"/>
        <v/>
      </c>
    </row>
    <row r="360" spans="4:104" s="6" customFormat="1" x14ac:dyDescent="0.25">
      <c r="D360" s="149"/>
      <c r="E360" s="150"/>
      <c r="R360" s="152"/>
      <c r="X360" s="153"/>
      <c r="Y360" s="153"/>
      <c r="Z360" s="153"/>
      <c r="AE360" s="153"/>
      <c r="AT360" s="27" t="str">
        <f t="shared" ca="1" si="210"/>
        <v/>
      </c>
      <c r="AU360" s="27" t="str">
        <f t="shared" si="211"/>
        <v/>
      </c>
      <c r="CE360" s="27" t="str">
        <f t="shared" si="212"/>
        <v/>
      </c>
      <c r="CF360" s="30" t="str">
        <f t="shared" si="230"/>
        <v/>
      </c>
      <c r="CG360" s="30" t="e">
        <f>IF(TRIM(MID(SUBSTITUTE($CE360," ",REPT(" ",99)),COLUMN(#REF!)*99-98,99))="","",DATEVALUE(TRIM(MID(SUBSTITUTE($CE360," ",REPT(" ",99)),COLUMN(#REF!)*99-98,99))))</f>
        <v>#REF!</v>
      </c>
      <c r="CH360" s="30" t="str">
        <f t="shared" si="213"/>
        <v/>
      </c>
      <c r="CI360" s="30" t="str">
        <f t="shared" si="214"/>
        <v/>
      </c>
      <c r="CJ360" s="30" t="str">
        <f t="shared" si="215"/>
        <v/>
      </c>
      <c r="CK360" s="30" t="str">
        <f t="shared" si="216"/>
        <v/>
      </c>
      <c r="CL360" s="30" t="str">
        <f t="shared" si="217"/>
        <v/>
      </c>
      <c r="CM360" s="30" t="str">
        <f t="shared" si="218"/>
        <v/>
      </c>
      <c r="CN360" s="30" t="str">
        <f t="shared" si="219"/>
        <v/>
      </c>
      <c r="CO360" s="30" t="str">
        <f t="shared" si="220"/>
        <v/>
      </c>
      <c r="CP360" s="27" t="str">
        <f t="shared" si="221"/>
        <v/>
      </c>
      <c r="CQ360" s="30" t="str">
        <f t="shared" si="231"/>
        <v/>
      </c>
      <c r="CR360" s="30" t="e">
        <f>IF(TRIM(MID(SUBSTITUTE($CP360," ",REPT(" ",99)),COLUMN(#REF!)*99-98,99))="","",DATEVALUE(TRIM(MID(SUBSTITUTE($CP360," ",REPT(" ",99)),COLUMN(#REF!)*99-98,99))))</f>
        <v>#REF!</v>
      </c>
      <c r="CS360" s="30" t="str">
        <f t="shared" si="222"/>
        <v/>
      </c>
      <c r="CT360" s="30" t="str">
        <f t="shared" si="223"/>
        <v/>
      </c>
      <c r="CU360" s="30" t="str">
        <f t="shared" si="224"/>
        <v/>
      </c>
      <c r="CV360" s="30" t="str">
        <f t="shared" si="225"/>
        <v/>
      </c>
      <c r="CW360" s="30" t="str">
        <f t="shared" si="226"/>
        <v/>
      </c>
      <c r="CX360" s="30" t="str">
        <f t="shared" si="227"/>
        <v/>
      </c>
      <c r="CY360" s="30" t="str">
        <f t="shared" si="228"/>
        <v/>
      </c>
      <c r="CZ360" s="30" t="str">
        <f t="shared" si="229"/>
        <v/>
      </c>
    </row>
    <row r="361" spans="4:104" s="6" customFormat="1" x14ac:dyDescent="0.25">
      <c r="D361" s="149"/>
      <c r="E361" s="150"/>
      <c r="R361" s="152"/>
      <c r="X361" s="153"/>
      <c r="Y361" s="153"/>
      <c r="Z361" s="153"/>
      <c r="AE361" s="153"/>
      <c r="AT361" s="27" t="str">
        <f t="shared" ca="1" si="210"/>
        <v/>
      </c>
      <c r="AU361" s="27" t="str">
        <f t="shared" si="211"/>
        <v/>
      </c>
      <c r="CE361" s="27" t="str">
        <f t="shared" si="212"/>
        <v/>
      </c>
      <c r="CF361" s="30" t="str">
        <f t="shared" si="230"/>
        <v/>
      </c>
      <c r="CG361" s="30" t="e">
        <f>IF(TRIM(MID(SUBSTITUTE($CE361," ",REPT(" ",99)),COLUMN(#REF!)*99-98,99))="","",DATEVALUE(TRIM(MID(SUBSTITUTE($CE361," ",REPT(" ",99)),COLUMN(#REF!)*99-98,99))))</f>
        <v>#REF!</v>
      </c>
      <c r="CH361" s="30" t="str">
        <f t="shared" si="213"/>
        <v/>
      </c>
      <c r="CI361" s="30" t="str">
        <f t="shared" si="214"/>
        <v/>
      </c>
      <c r="CJ361" s="30" t="str">
        <f t="shared" si="215"/>
        <v/>
      </c>
      <c r="CK361" s="30" t="str">
        <f t="shared" si="216"/>
        <v/>
      </c>
      <c r="CL361" s="30" t="str">
        <f t="shared" si="217"/>
        <v/>
      </c>
      <c r="CM361" s="30" t="str">
        <f t="shared" si="218"/>
        <v/>
      </c>
      <c r="CN361" s="30" t="str">
        <f t="shared" si="219"/>
        <v/>
      </c>
      <c r="CO361" s="30" t="str">
        <f t="shared" si="220"/>
        <v/>
      </c>
      <c r="CP361" s="27" t="str">
        <f t="shared" si="221"/>
        <v/>
      </c>
      <c r="CQ361" s="30" t="str">
        <f t="shared" si="231"/>
        <v/>
      </c>
      <c r="CR361" s="30" t="e">
        <f>IF(TRIM(MID(SUBSTITUTE($CP361," ",REPT(" ",99)),COLUMN(#REF!)*99-98,99))="","",DATEVALUE(TRIM(MID(SUBSTITUTE($CP361," ",REPT(" ",99)),COLUMN(#REF!)*99-98,99))))</f>
        <v>#REF!</v>
      </c>
      <c r="CS361" s="30" t="str">
        <f t="shared" si="222"/>
        <v/>
      </c>
      <c r="CT361" s="30" t="str">
        <f t="shared" si="223"/>
        <v/>
      </c>
      <c r="CU361" s="30" t="str">
        <f t="shared" si="224"/>
        <v/>
      </c>
      <c r="CV361" s="30" t="str">
        <f t="shared" si="225"/>
        <v/>
      </c>
      <c r="CW361" s="30" t="str">
        <f t="shared" si="226"/>
        <v/>
      </c>
      <c r="CX361" s="30" t="str">
        <f t="shared" si="227"/>
        <v/>
      </c>
      <c r="CY361" s="30" t="str">
        <f t="shared" si="228"/>
        <v/>
      </c>
      <c r="CZ361" s="30" t="str">
        <f t="shared" si="229"/>
        <v/>
      </c>
    </row>
    <row r="362" spans="4:104" s="6" customFormat="1" x14ac:dyDescent="0.25">
      <c r="D362" s="149"/>
      <c r="E362" s="150"/>
      <c r="R362" s="152"/>
      <c r="X362" s="153"/>
      <c r="Y362" s="153"/>
      <c r="Z362" s="153"/>
      <c r="AE362" s="153"/>
      <c r="AT362" s="27" t="str">
        <f t="shared" ca="1" si="210"/>
        <v/>
      </c>
      <c r="AU362" s="27" t="str">
        <f t="shared" si="211"/>
        <v/>
      </c>
      <c r="CE362" s="27" t="str">
        <f t="shared" si="212"/>
        <v/>
      </c>
      <c r="CF362" s="30" t="str">
        <f t="shared" si="230"/>
        <v/>
      </c>
      <c r="CG362" s="30" t="e">
        <f>IF(TRIM(MID(SUBSTITUTE($CE362," ",REPT(" ",99)),COLUMN(#REF!)*99-98,99))="","",DATEVALUE(TRIM(MID(SUBSTITUTE($CE362," ",REPT(" ",99)),COLUMN(#REF!)*99-98,99))))</f>
        <v>#REF!</v>
      </c>
      <c r="CH362" s="30" t="str">
        <f t="shared" si="213"/>
        <v/>
      </c>
      <c r="CI362" s="30" t="str">
        <f t="shared" si="214"/>
        <v/>
      </c>
      <c r="CJ362" s="30" t="str">
        <f t="shared" si="215"/>
        <v/>
      </c>
      <c r="CK362" s="30" t="str">
        <f t="shared" si="216"/>
        <v/>
      </c>
      <c r="CL362" s="30" t="str">
        <f t="shared" si="217"/>
        <v/>
      </c>
      <c r="CM362" s="30" t="str">
        <f t="shared" si="218"/>
        <v/>
      </c>
      <c r="CN362" s="30" t="str">
        <f t="shared" si="219"/>
        <v/>
      </c>
      <c r="CO362" s="30" t="str">
        <f t="shared" si="220"/>
        <v/>
      </c>
      <c r="CP362" s="27" t="str">
        <f t="shared" si="221"/>
        <v/>
      </c>
      <c r="CQ362" s="30" t="str">
        <f t="shared" si="231"/>
        <v/>
      </c>
      <c r="CR362" s="30" t="e">
        <f>IF(TRIM(MID(SUBSTITUTE($CP362," ",REPT(" ",99)),COLUMN(#REF!)*99-98,99))="","",DATEVALUE(TRIM(MID(SUBSTITUTE($CP362," ",REPT(" ",99)),COLUMN(#REF!)*99-98,99))))</f>
        <v>#REF!</v>
      </c>
      <c r="CS362" s="30" t="str">
        <f t="shared" si="222"/>
        <v/>
      </c>
      <c r="CT362" s="30" t="str">
        <f t="shared" si="223"/>
        <v/>
      </c>
      <c r="CU362" s="30" t="str">
        <f t="shared" si="224"/>
        <v/>
      </c>
      <c r="CV362" s="30" t="str">
        <f t="shared" si="225"/>
        <v/>
      </c>
      <c r="CW362" s="30" t="str">
        <f t="shared" si="226"/>
        <v/>
      </c>
      <c r="CX362" s="30" t="str">
        <f t="shared" si="227"/>
        <v/>
      </c>
      <c r="CY362" s="30" t="str">
        <f t="shared" si="228"/>
        <v/>
      </c>
      <c r="CZ362" s="30" t="str">
        <f t="shared" si="229"/>
        <v/>
      </c>
    </row>
    <row r="363" spans="4:104" s="6" customFormat="1" x14ac:dyDescent="0.25">
      <c r="D363" s="149"/>
      <c r="E363" s="150"/>
      <c r="R363" s="152"/>
      <c r="X363" s="153"/>
      <c r="Y363" s="153"/>
      <c r="Z363" s="153"/>
      <c r="AE363" s="153"/>
      <c r="AT363" s="27" t="str">
        <f t="shared" ca="1" si="210"/>
        <v/>
      </c>
      <c r="AU363" s="27" t="str">
        <f t="shared" si="211"/>
        <v/>
      </c>
      <c r="CE363" s="27" t="str">
        <f t="shared" si="212"/>
        <v/>
      </c>
      <c r="CF363" s="30" t="str">
        <f t="shared" si="230"/>
        <v/>
      </c>
      <c r="CG363" s="30" t="e">
        <f>IF(TRIM(MID(SUBSTITUTE($CE363," ",REPT(" ",99)),COLUMN(#REF!)*99-98,99))="","",DATEVALUE(TRIM(MID(SUBSTITUTE($CE363," ",REPT(" ",99)),COLUMN(#REF!)*99-98,99))))</f>
        <v>#REF!</v>
      </c>
      <c r="CH363" s="30" t="str">
        <f t="shared" si="213"/>
        <v/>
      </c>
      <c r="CI363" s="30" t="str">
        <f t="shared" si="214"/>
        <v/>
      </c>
      <c r="CJ363" s="30" t="str">
        <f t="shared" si="215"/>
        <v/>
      </c>
      <c r="CK363" s="30" t="str">
        <f t="shared" si="216"/>
        <v/>
      </c>
      <c r="CL363" s="30" t="str">
        <f t="shared" si="217"/>
        <v/>
      </c>
      <c r="CM363" s="30" t="str">
        <f t="shared" si="218"/>
        <v/>
      </c>
      <c r="CN363" s="30" t="str">
        <f t="shared" si="219"/>
        <v/>
      </c>
      <c r="CO363" s="30" t="str">
        <f t="shared" si="220"/>
        <v/>
      </c>
      <c r="CP363" s="27" t="str">
        <f t="shared" si="221"/>
        <v/>
      </c>
      <c r="CQ363" s="30" t="str">
        <f t="shared" si="231"/>
        <v/>
      </c>
      <c r="CR363" s="30" t="e">
        <f>IF(TRIM(MID(SUBSTITUTE($CP363," ",REPT(" ",99)),COLUMN(#REF!)*99-98,99))="","",DATEVALUE(TRIM(MID(SUBSTITUTE($CP363," ",REPT(" ",99)),COLUMN(#REF!)*99-98,99))))</f>
        <v>#REF!</v>
      </c>
      <c r="CS363" s="30" t="str">
        <f t="shared" si="222"/>
        <v/>
      </c>
      <c r="CT363" s="30" t="str">
        <f t="shared" si="223"/>
        <v/>
      </c>
      <c r="CU363" s="30" t="str">
        <f t="shared" si="224"/>
        <v/>
      </c>
      <c r="CV363" s="30" t="str">
        <f t="shared" si="225"/>
        <v/>
      </c>
      <c r="CW363" s="30" t="str">
        <f t="shared" si="226"/>
        <v/>
      </c>
      <c r="CX363" s="30" t="str">
        <f t="shared" si="227"/>
        <v/>
      </c>
      <c r="CY363" s="30" t="str">
        <f t="shared" si="228"/>
        <v/>
      </c>
      <c r="CZ363" s="30" t="str">
        <f t="shared" si="229"/>
        <v/>
      </c>
    </row>
    <row r="364" spans="4:104" s="6" customFormat="1" x14ac:dyDescent="0.25">
      <c r="D364" s="149"/>
      <c r="E364" s="150"/>
      <c r="R364" s="152"/>
      <c r="X364" s="153"/>
      <c r="Y364" s="153"/>
      <c r="Z364" s="153"/>
      <c r="AE364" s="153"/>
      <c r="AT364" s="27" t="str">
        <f t="shared" ca="1" si="210"/>
        <v/>
      </c>
      <c r="AU364" s="27" t="str">
        <f t="shared" si="211"/>
        <v/>
      </c>
      <c r="CE364" s="27" t="str">
        <f t="shared" si="212"/>
        <v/>
      </c>
      <c r="CF364" s="30" t="str">
        <f t="shared" si="230"/>
        <v/>
      </c>
      <c r="CG364" s="30" t="e">
        <f>IF(TRIM(MID(SUBSTITUTE($CE364," ",REPT(" ",99)),COLUMN(#REF!)*99-98,99))="","",DATEVALUE(TRIM(MID(SUBSTITUTE($CE364," ",REPT(" ",99)),COLUMN(#REF!)*99-98,99))))</f>
        <v>#REF!</v>
      </c>
      <c r="CH364" s="30" t="str">
        <f t="shared" si="213"/>
        <v/>
      </c>
      <c r="CI364" s="30" t="str">
        <f t="shared" si="214"/>
        <v/>
      </c>
      <c r="CJ364" s="30" t="str">
        <f t="shared" si="215"/>
        <v/>
      </c>
      <c r="CK364" s="30" t="str">
        <f t="shared" si="216"/>
        <v/>
      </c>
      <c r="CL364" s="30" t="str">
        <f t="shared" si="217"/>
        <v/>
      </c>
      <c r="CM364" s="30" t="str">
        <f t="shared" si="218"/>
        <v/>
      </c>
      <c r="CN364" s="30" t="str">
        <f t="shared" si="219"/>
        <v/>
      </c>
      <c r="CO364" s="30" t="str">
        <f t="shared" si="220"/>
        <v/>
      </c>
      <c r="CP364" s="27" t="str">
        <f t="shared" si="221"/>
        <v/>
      </c>
      <c r="CQ364" s="30" t="str">
        <f t="shared" si="231"/>
        <v/>
      </c>
      <c r="CR364" s="30" t="e">
        <f>IF(TRIM(MID(SUBSTITUTE($CP364," ",REPT(" ",99)),COLUMN(#REF!)*99-98,99))="","",DATEVALUE(TRIM(MID(SUBSTITUTE($CP364," ",REPT(" ",99)),COLUMN(#REF!)*99-98,99))))</f>
        <v>#REF!</v>
      </c>
      <c r="CS364" s="30" t="str">
        <f t="shared" si="222"/>
        <v/>
      </c>
      <c r="CT364" s="30" t="str">
        <f t="shared" si="223"/>
        <v/>
      </c>
      <c r="CU364" s="30" t="str">
        <f t="shared" si="224"/>
        <v/>
      </c>
      <c r="CV364" s="30" t="str">
        <f t="shared" si="225"/>
        <v/>
      </c>
      <c r="CW364" s="30" t="str">
        <f t="shared" si="226"/>
        <v/>
      </c>
      <c r="CX364" s="30" t="str">
        <f t="shared" si="227"/>
        <v/>
      </c>
      <c r="CY364" s="30" t="str">
        <f t="shared" si="228"/>
        <v/>
      </c>
      <c r="CZ364" s="30" t="str">
        <f t="shared" si="229"/>
        <v/>
      </c>
    </row>
    <row r="365" spans="4:104" s="6" customFormat="1" x14ac:dyDescent="0.25">
      <c r="D365" s="149"/>
      <c r="E365" s="150"/>
      <c r="R365" s="152"/>
      <c r="X365" s="153"/>
      <c r="Y365" s="153"/>
      <c r="Z365" s="153"/>
      <c r="AE365" s="153"/>
      <c r="AT365" s="27" t="str">
        <f t="shared" ca="1" si="210"/>
        <v/>
      </c>
      <c r="AU365" s="27" t="str">
        <f t="shared" si="211"/>
        <v/>
      </c>
      <c r="CE365" s="27" t="str">
        <f t="shared" si="212"/>
        <v/>
      </c>
      <c r="CF365" s="30" t="str">
        <f t="shared" si="230"/>
        <v/>
      </c>
      <c r="CG365" s="30" t="e">
        <f>IF(TRIM(MID(SUBSTITUTE($CE365," ",REPT(" ",99)),COLUMN(#REF!)*99-98,99))="","",DATEVALUE(TRIM(MID(SUBSTITUTE($CE365," ",REPT(" ",99)),COLUMN(#REF!)*99-98,99))))</f>
        <v>#REF!</v>
      </c>
      <c r="CH365" s="30" t="str">
        <f t="shared" si="213"/>
        <v/>
      </c>
      <c r="CI365" s="30" t="str">
        <f t="shared" si="214"/>
        <v/>
      </c>
      <c r="CJ365" s="30" t="str">
        <f t="shared" si="215"/>
        <v/>
      </c>
      <c r="CK365" s="30" t="str">
        <f t="shared" si="216"/>
        <v/>
      </c>
      <c r="CL365" s="30" t="str">
        <f t="shared" si="217"/>
        <v/>
      </c>
      <c r="CM365" s="30" t="str">
        <f t="shared" si="218"/>
        <v/>
      </c>
      <c r="CN365" s="30" t="str">
        <f t="shared" si="219"/>
        <v/>
      </c>
      <c r="CO365" s="30" t="str">
        <f t="shared" si="220"/>
        <v/>
      </c>
      <c r="CP365" s="27" t="str">
        <f t="shared" si="221"/>
        <v/>
      </c>
      <c r="CQ365" s="30" t="str">
        <f t="shared" si="231"/>
        <v/>
      </c>
      <c r="CR365" s="30" t="e">
        <f>IF(TRIM(MID(SUBSTITUTE($CP365," ",REPT(" ",99)),COLUMN(#REF!)*99-98,99))="","",DATEVALUE(TRIM(MID(SUBSTITUTE($CP365," ",REPT(" ",99)),COLUMN(#REF!)*99-98,99))))</f>
        <v>#REF!</v>
      </c>
      <c r="CS365" s="30" t="str">
        <f t="shared" si="222"/>
        <v/>
      </c>
      <c r="CT365" s="30" t="str">
        <f t="shared" si="223"/>
        <v/>
      </c>
      <c r="CU365" s="30" t="str">
        <f t="shared" si="224"/>
        <v/>
      </c>
      <c r="CV365" s="30" t="str">
        <f t="shared" si="225"/>
        <v/>
      </c>
      <c r="CW365" s="30" t="str">
        <f t="shared" si="226"/>
        <v/>
      </c>
      <c r="CX365" s="30" t="str">
        <f t="shared" si="227"/>
        <v/>
      </c>
      <c r="CY365" s="30" t="str">
        <f t="shared" si="228"/>
        <v/>
      </c>
      <c r="CZ365" s="30" t="str">
        <f t="shared" si="229"/>
        <v/>
      </c>
    </row>
    <row r="366" spans="4:104" s="6" customFormat="1" x14ac:dyDescent="0.25">
      <c r="D366" s="149"/>
      <c r="E366" s="150"/>
      <c r="R366" s="152"/>
      <c r="X366" s="153"/>
      <c r="Y366" s="153"/>
      <c r="Z366" s="153"/>
      <c r="AE366" s="153"/>
      <c r="AT366" s="27" t="str">
        <f t="shared" ca="1" si="210"/>
        <v/>
      </c>
      <c r="AU366" s="27" t="str">
        <f t="shared" si="211"/>
        <v/>
      </c>
      <c r="CE366" s="27" t="str">
        <f t="shared" si="212"/>
        <v/>
      </c>
      <c r="CF366" s="30" t="str">
        <f t="shared" si="230"/>
        <v/>
      </c>
      <c r="CG366" s="30" t="e">
        <f>IF(TRIM(MID(SUBSTITUTE($CE366," ",REPT(" ",99)),COLUMN(#REF!)*99-98,99))="","",DATEVALUE(TRIM(MID(SUBSTITUTE($CE366," ",REPT(" ",99)),COLUMN(#REF!)*99-98,99))))</f>
        <v>#REF!</v>
      </c>
      <c r="CH366" s="30" t="str">
        <f t="shared" si="213"/>
        <v/>
      </c>
      <c r="CI366" s="30" t="str">
        <f t="shared" si="214"/>
        <v/>
      </c>
      <c r="CJ366" s="30" t="str">
        <f t="shared" si="215"/>
        <v/>
      </c>
      <c r="CK366" s="30" t="str">
        <f t="shared" si="216"/>
        <v/>
      </c>
      <c r="CL366" s="30" t="str">
        <f t="shared" si="217"/>
        <v/>
      </c>
      <c r="CM366" s="30" t="str">
        <f t="shared" si="218"/>
        <v/>
      </c>
      <c r="CN366" s="30" t="str">
        <f t="shared" si="219"/>
        <v/>
      </c>
      <c r="CO366" s="30" t="str">
        <f t="shared" si="220"/>
        <v/>
      </c>
      <c r="CP366" s="27" t="str">
        <f t="shared" si="221"/>
        <v/>
      </c>
      <c r="CQ366" s="30" t="str">
        <f t="shared" si="231"/>
        <v/>
      </c>
      <c r="CR366" s="30" t="e">
        <f>IF(TRIM(MID(SUBSTITUTE($CP366," ",REPT(" ",99)),COLUMN(#REF!)*99-98,99))="","",DATEVALUE(TRIM(MID(SUBSTITUTE($CP366," ",REPT(" ",99)),COLUMN(#REF!)*99-98,99))))</f>
        <v>#REF!</v>
      </c>
      <c r="CS366" s="30" t="str">
        <f t="shared" si="222"/>
        <v/>
      </c>
      <c r="CT366" s="30" t="str">
        <f t="shared" si="223"/>
        <v/>
      </c>
      <c r="CU366" s="30" t="str">
        <f t="shared" si="224"/>
        <v/>
      </c>
      <c r="CV366" s="30" t="str">
        <f t="shared" si="225"/>
        <v/>
      </c>
      <c r="CW366" s="30" t="str">
        <f t="shared" si="226"/>
        <v/>
      </c>
      <c r="CX366" s="30" t="str">
        <f t="shared" si="227"/>
        <v/>
      </c>
      <c r="CY366" s="30" t="str">
        <f t="shared" si="228"/>
        <v/>
      </c>
      <c r="CZ366" s="30" t="str">
        <f t="shared" si="229"/>
        <v/>
      </c>
    </row>
    <row r="367" spans="4:104" s="6" customFormat="1" x14ac:dyDescent="0.25">
      <c r="D367" s="149"/>
      <c r="E367" s="150"/>
      <c r="R367" s="152"/>
      <c r="X367" s="153"/>
      <c r="Y367" s="153"/>
      <c r="Z367" s="153"/>
      <c r="AE367" s="153"/>
      <c r="AT367" s="27" t="str">
        <f t="shared" ca="1" si="210"/>
        <v/>
      </c>
      <c r="AU367" s="27" t="str">
        <f t="shared" si="211"/>
        <v/>
      </c>
      <c r="CE367" s="27" t="str">
        <f t="shared" si="212"/>
        <v/>
      </c>
      <c r="CF367" s="30" t="str">
        <f t="shared" si="230"/>
        <v/>
      </c>
      <c r="CG367" s="30" t="e">
        <f>IF(TRIM(MID(SUBSTITUTE($CE367," ",REPT(" ",99)),COLUMN(#REF!)*99-98,99))="","",DATEVALUE(TRIM(MID(SUBSTITUTE($CE367," ",REPT(" ",99)),COLUMN(#REF!)*99-98,99))))</f>
        <v>#REF!</v>
      </c>
      <c r="CH367" s="30" t="str">
        <f t="shared" si="213"/>
        <v/>
      </c>
      <c r="CI367" s="30" t="str">
        <f t="shared" si="214"/>
        <v/>
      </c>
      <c r="CJ367" s="30" t="str">
        <f t="shared" si="215"/>
        <v/>
      </c>
      <c r="CK367" s="30" t="str">
        <f t="shared" si="216"/>
        <v/>
      </c>
      <c r="CL367" s="30" t="str">
        <f t="shared" si="217"/>
        <v/>
      </c>
      <c r="CM367" s="30" t="str">
        <f t="shared" si="218"/>
        <v/>
      </c>
      <c r="CN367" s="30" t="str">
        <f t="shared" si="219"/>
        <v/>
      </c>
      <c r="CO367" s="30" t="str">
        <f t="shared" si="220"/>
        <v/>
      </c>
      <c r="CP367" s="27" t="str">
        <f t="shared" si="221"/>
        <v/>
      </c>
      <c r="CQ367" s="30" t="str">
        <f t="shared" si="231"/>
        <v/>
      </c>
      <c r="CR367" s="30" t="e">
        <f>IF(TRIM(MID(SUBSTITUTE($CP367," ",REPT(" ",99)),COLUMN(#REF!)*99-98,99))="","",DATEVALUE(TRIM(MID(SUBSTITUTE($CP367," ",REPT(" ",99)),COLUMN(#REF!)*99-98,99))))</f>
        <v>#REF!</v>
      </c>
      <c r="CS367" s="30" t="str">
        <f t="shared" si="222"/>
        <v/>
      </c>
      <c r="CT367" s="30" t="str">
        <f t="shared" si="223"/>
        <v/>
      </c>
      <c r="CU367" s="30" t="str">
        <f t="shared" si="224"/>
        <v/>
      </c>
      <c r="CV367" s="30" t="str">
        <f t="shared" si="225"/>
        <v/>
      </c>
      <c r="CW367" s="30" t="str">
        <f t="shared" si="226"/>
        <v/>
      </c>
      <c r="CX367" s="30" t="str">
        <f t="shared" si="227"/>
        <v/>
      </c>
      <c r="CY367" s="30" t="str">
        <f t="shared" si="228"/>
        <v/>
      </c>
      <c r="CZ367" s="30" t="str">
        <f t="shared" si="229"/>
        <v/>
      </c>
    </row>
    <row r="368" spans="4:104" s="6" customFormat="1" x14ac:dyDescent="0.25">
      <c r="D368" s="149"/>
      <c r="E368" s="150"/>
      <c r="R368" s="152"/>
      <c r="X368" s="153"/>
      <c r="Y368" s="153"/>
      <c r="Z368" s="153"/>
      <c r="AE368" s="153"/>
      <c r="AT368" s="27" t="str">
        <f t="shared" ca="1" si="210"/>
        <v/>
      </c>
      <c r="AU368" s="27" t="str">
        <f t="shared" si="211"/>
        <v/>
      </c>
      <c r="CE368" s="27" t="str">
        <f t="shared" si="212"/>
        <v/>
      </c>
      <c r="CF368" s="30" t="str">
        <f t="shared" si="230"/>
        <v/>
      </c>
      <c r="CG368" s="30" t="e">
        <f>IF(TRIM(MID(SUBSTITUTE($CE368," ",REPT(" ",99)),COLUMN(#REF!)*99-98,99))="","",DATEVALUE(TRIM(MID(SUBSTITUTE($CE368," ",REPT(" ",99)),COLUMN(#REF!)*99-98,99))))</f>
        <v>#REF!</v>
      </c>
      <c r="CH368" s="30" t="str">
        <f t="shared" si="213"/>
        <v/>
      </c>
      <c r="CI368" s="30" t="str">
        <f t="shared" si="214"/>
        <v/>
      </c>
      <c r="CJ368" s="30" t="str">
        <f t="shared" si="215"/>
        <v/>
      </c>
      <c r="CK368" s="30" t="str">
        <f t="shared" si="216"/>
        <v/>
      </c>
      <c r="CL368" s="30" t="str">
        <f t="shared" si="217"/>
        <v/>
      </c>
      <c r="CM368" s="30" t="str">
        <f t="shared" si="218"/>
        <v/>
      </c>
      <c r="CN368" s="30" t="str">
        <f t="shared" si="219"/>
        <v/>
      </c>
      <c r="CO368" s="30" t="str">
        <f t="shared" si="220"/>
        <v/>
      </c>
      <c r="CP368" s="27" t="str">
        <f t="shared" si="221"/>
        <v/>
      </c>
      <c r="CQ368" s="30" t="str">
        <f t="shared" si="231"/>
        <v/>
      </c>
      <c r="CR368" s="30" t="e">
        <f>IF(TRIM(MID(SUBSTITUTE($CP368," ",REPT(" ",99)),COLUMN(#REF!)*99-98,99))="","",DATEVALUE(TRIM(MID(SUBSTITUTE($CP368," ",REPT(" ",99)),COLUMN(#REF!)*99-98,99))))</f>
        <v>#REF!</v>
      </c>
      <c r="CS368" s="30" t="str">
        <f t="shared" si="222"/>
        <v/>
      </c>
      <c r="CT368" s="30" t="str">
        <f t="shared" si="223"/>
        <v/>
      </c>
      <c r="CU368" s="30" t="str">
        <f t="shared" si="224"/>
        <v/>
      </c>
      <c r="CV368" s="30" t="str">
        <f t="shared" si="225"/>
        <v/>
      </c>
      <c r="CW368" s="30" t="str">
        <f t="shared" si="226"/>
        <v/>
      </c>
      <c r="CX368" s="30" t="str">
        <f t="shared" si="227"/>
        <v/>
      </c>
      <c r="CY368" s="30" t="str">
        <f t="shared" si="228"/>
        <v/>
      </c>
      <c r="CZ368" s="30" t="str">
        <f t="shared" si="229"/>
        <v/>
      </c>
    </row>
    <row r="369" spans="4:104" s="6" customFormat="1" x14ac:dyDescent="0.25">
      <c r="D369" s="149"/>
      <c r="E369" s="150"/>
      <c r="R369" s="152"/>
      <c r="X369" s="153"/>
      <c r="Y369" s="153"/>
      <c r="Z369" s="153"/>
      <c r="AE369" s="153"/>
      <c r="AT369" s="27" t="str">
        <f t="shared" ca="1" si="210"/>
        <v/>
      </c>
      <c r="AU369" s="27" t="str">
        <f t="shared" si="211"/>
        <v/>
      </c>
      <c r="CE369" s="27" t="str">
        <f t="shared" si="212"/>
        <v/>
      </c>
      <c r="CF369" s="30" t="str">
        <f t="shared" si="230"/>
        <v/>
      </c>
      <c r="CG369" s="30" t="e">
        <f>IF(TRIM(MID(SUBSTITUTE($CE369," ",REPT(" ",99)),COLUMN(#REF!)*99-98,99))="","",DATEVALUE(TRIM(MID(SUBSTITUTE($CE369," ",REPT(" ",99)),COLUMN(#REF!)*99-98,99))))</f>
        <v>#REF!</v>
      </c>
      <c r="CH369" s="30" t="str">
        <f t="shared" si="213"/>
        <v/>
      </c>
      <c r="CI369" s="30" t="str">
        <f t="shared" si="214"/>
        <v/>
      </c>
      <c r="CJ369" s="30" t="str">
        <f t="shared" si="215"/>
        <v/>
      </c>
      <c r="CK369" s="30" t="str">
        <f t="shared" si="216"/>
        <v/>
      </c>
      <c r="CL369" s="30" t="str">
        <f t="shared" si="217"/>
        <v/>
      </c>
      <c r="CM369" s="30" t="str">
        <f t="shared" si="218"/>
        <v/>
      </c>
      <c r="CN369" s="30" t="str">
        <f t="shared" si="219"/>
        <v/>
      </c>
      <c r="CO369" s="30" t="str">
        <f t="shared" si="220"/>
        <v/>
      </c>
      <c r="CP369" s="27" t="str">
        <f t="shared" si="221"/>
        <v/>
      </c>
      <c r="CQ369" s="30" t="str">
        <f t="shared" si="231"/>
        <v/>
      </c>
      <c r="CR369" s="30" t="e">
        <f>IF(TRIM(MID(SUBSTITUTE($CP369," ",REPT(" ",99)),COLUMN(#REF!)*99-98,99))="","",DATEVALUE(TRIM(MID(SUBSTITUTE($CP369," ",REPT(" ",99)),COLUMN(#REF!)*99-98,99))))</f>
        <v>#REF!</v>
      </c>
      <c r="CS369" s="30" t="str">
        <f t="shared" si="222"/>
        <v/>
      </c>
      <c r="CT369" s="30" t="str">
        <f t="shared" si="223"/>
        <v/>
      </c>
      <c r="CU369" s="30" t="str">
        <f t="shared" si="224"/>
        <v/>
      </c>
      <c r="CV369" s="30" t="str">
        <f t="shared" si="225"/>
        <v/>
      </c>
      <c r="CW369" s="30" t="str">
        <f t="shared" si="226"/>
        <v/>
      </c>
      <c r="CX369" s="30" t="str">
        <f t="shared" si="227"/>
        <v/>
      </c>
      <c r="CY369" s="30" t="str">
        <f t="shared" si="228"/>
        <v/>
      </c>
      <c r="CZ369" s="30" t="str">
        <f t="shared" si="229"/>
        <v/>
      </c>
    </row>
    <row r="370" spans="4:104" s="6" customFormat="1" x14ac:dyDescent="0.25">
      <c r="D370" s="149"/>
      <c r="E370" s="150"/>
      <c r="R370" s="152"/>
      <c r="X370" s="153"/>
      <c r="Y370" s="153"/>
      <c r="Z370" s="153"/>
      <c r="AE370" s="153"/>
      <c r="AT370" s="27" t="str">
        <f t="shared" ca="1" si="210"/>
        <v/>
      </c>
      <c r="AU370" s="27" t="str">
        <f t="shared" si="211"/>
        <v/>
      </c>
      <c r="CE370" s="27" t="str">
        <f t="shared" si="212"/>
        <v/>
      </c>
      <c r="CF370" s="30" t="str">
        <f t="shared" si="230"/>
        <v/>
      </c>
      <c r="CG370" s="30" t="e">
        <f>IF(TRIM(MID(SUBSTITUTE($CE370," ",REPT(" ",99)),COLUMN(#REF!)*99-98,99))="","",DATEVALUE(TRIM(MID(SUBSTITUTE($CE370," ",REPT(" ",99)),COLUMN(#REF!)*99-98,99))))</f>
        <v>#REF!</v>
      </c>
      <c r="CH370" s="30" t="str">
        <f t="shared" si="213"/>
        <v/>
      </c>
      <c r="CI370" s="30" t="str">
        <f t="shared" si="214"/>
        <v/>
      </c>
      <c r="CJ370" s="30" t="str">
        <f t="shared" si="215"/>
        <v/>
      </c>
      <c r="CK370" s="30" t="str">
        <f t="shared" si="216"/>
        <v/>
      </c>
      <c r="CL370" s="30" t="str">
        <f t="shared" si="217"/>
        <v/>
      </c>
      <c r="CM370" s="30" t="str">
        <f t="shared" si="218"/>
        <v/>
      </c>
      <c r="CN370" s="30" t="str">
        <f t="shared" si="219"/>
        <v/>
      </c>
      <c r="CO370" s="30" t="str">
        <f t="shared" si="220"/>
        <v/>
      </c>
      <c r="CP370" s="27" t="str">
        <f t="shared" si="221"/>
        <v/>
      </c>
      <c r="CQ370" s="30" t="str">
        <f t="shared" si="231"/>
        <v/>
      </c>
      <c r="CR370" s="30" t="e">
        <f>IF(TRIM(MID(SUBSTITUTE($CP370," ",REPT(" ",99)),COLUMN(#REF!)*99-98,99))="","",DATEVALUE(TRIM(MID(SUBSTITUTE($CP370," ",REPT(" ",99)),COLUMN(#REF!)*99-98,99))))</f>
        <v>#REF!</v>
      </c>
      <c r="CS370" s="30" t="str">
        <f t="shared" si="222"/>
        <v/>
      </c>
      <c r="CT370" s="30" t="str">
        <f t="shared" si="223"/>
        <v/>
      </c>
      <c r="CU370" s="30" t="str">
        <f t="shared" si="224"/>
        <v/>
      </c>
      <c r="CV370" s="30" t="str">
        <f t="shared" si="225"/>
        <v/>
      </c>
      <c r="CW370" s="30" t="str">
        <f t="shared" si="226"/>
        <v/>
      </c>
      <c r="CX370" s="30" t="str">
        <f t="shared" si="227"/>
        <v/>
      </c>
      <c r="CY370" s="30" t="str">
        <f t="shared" si="228"/>
        <v/>
      </c>
      <c r="CZ370" s="30" t="str">
        <f t="shared" si="229"/>
        <v/>
      </c>
    </row>
    <row r="371" spans="4:104" s="6" customFormat="1" x14ac:dyDescent="0.25">
      <c r="D371" s="149"/>
      <c r="E371" s="150"/>
      <c r="R371" s="152"/>
      <c r="X371" s="153"/>
      <c r="Y371" s="153"/>
      <c r="Z371" s="153"/>
      <c r="AE371" s="153"/>
      <c r="AT371" s="27" t="str">
        <f t="shared" ca="1" si="210"/>
        <v/>
      </c>
      <c r="AU371" s="27" t="str">
        <f t="shared" si="211"/>
        <v/>
      </c>
      <c r="CE371" s="27" t="str">
        <f t="shared" si="212"/>
        <v/>
      </c>
      <c r="CF371" s="30" t="str">
        <f t="shared" si="230"/>
        <v/>
      </c>
      <c r="CG371" s="30" t="e">
        <f>IF(TRIM(MID(SUBSTITUTE($CE371," ",REPT(" ",99)),COLUMN(#REF!)*99-98,99))="","",DATEVALUE(TRIM(MID(SUBSTITUTE($CE371," ",REPT(" ",99)),COLUMN(#REF!)*99-98,99))))</f>
        <v>#REF!</v>
      </c>
      <c r="CH371" s="30" t="str">
        <f t="shared" si="213"/>
        <v/>
      </c>
      <c r="CI371" s="30" t="str">
        <f t="shared" si="214"/>
        <v/>
      </c>
      <c r="CJ371" s="30" t="str">
        <f t="shared" si="215"/>
        <v/>
      </c>
      <c r="CK371" s="30" t="str">
        <f t="shared" si="216"/>
        <v/>
      </c>
      <c r="CL371" s="30" t="str">
        <f t="shared" si="217"/>
        <v/>
      </c>
      <c r="CM371" s="30" t="str">
        <f t="shared" si="218"/>
        <v/>
      </c>
      <c r="CN371" s="30" t="str">
        <f t="shared" si="219"/>
        <v/>
      </c>
      <c r="CO371" s="30" t="str">
        <f t="shared" si="220"/>
        <v/>
      </c>
      <c r="CP371" s="27" t="str">
        <f t="shared" si="221"/>
        <v/>
      </c>
      <c r="CQ371" s="30" t="str">
        <f t="shared" si="231"/>
        <v/>
      </c>
      <c r="CR371" s="30" t="e">
        <f>IF(TRIM(MID(SUBSTITUTE($CP371," ",REPT(" ",99)),COLUMN(#REF!)*99-98,99))="","",DATEVALUE(TRIM(MID(SUBSTITUTE($CP371," ",REPT(" ",99)),COLUMN(#REF!)*99-98,99))))</f>
        <v>#REF!</v>
      </c>
      <c r="CS371" s="30" t="str">
        <f t="shared" si="222"/>
        <v/>
      </c>
      <c r="CT371" s="30" t="str">
        <f t="shared" si="223"/>
        <v/>
      </c>
      <c r="CU371" s="30" t="str">
        <f t="shared" si="224"/>
        <v/>
      </c>
      <c r="CV371" s="30" t="str">
        <f t="shared" si="225"/>
        <v/>
      </c>
      <c r="CW371" s="30" t="str">
        <f t="shared" si="226"/>
        <v/>
      </c>
      <c r="CX371" s="30" t="str">
        <f t="shared" si="227"/>
        <v/>
      </c>
      <c r="CY371" s="30" t="str">
        <f t="shared" si="228"/>
        <v/>
      </c>
      <c r="CZ371" s="30" t="str">
        <f t="shared" si="229"/>
        <v/>
      </c>
    </row>
    <row r="372" spans="4:104" s="6" customFormat="1" x14ac:dyDescent="0.25">
      <c r="D372" s="149"/>
      <c r="E372" s="150"/>
      <c r="R372" s="152"/>
      <c r="X372" s="153"/>
      <c r="Y372" s="153"/>
      <c r="Z372" s="153"/>
      <c r="AE372" s="153"/>
      <c r="AT372" s="27" t="str">
        <f t="shared" ca="1" si="210"/>
        <v/>
      </c>
      <c r="AU372" s="27" t="str">
        <f t="shared" si="211"/>
        <v/>
      </c>
      <c r="CE372" s="27" t="str">
        <f t="shared" si="212"/>
        <v/>
      </c>
      <c r="CF372" s="30" t="str">
        <f t="shared" si="230"/>
        <v/>
      </c>
      <c r="CG372" s="30" t="e">
        <f>IF(TRIM(MID(SUBSTITUTE($CE372," ",REPT(" ",99)),COLUMN(#REF!)*99-98,99))="","",DATEVALUE(TRIM(MID(SUBSTITUTE($CE372," ",REPT(" ",99)),COLUMN(#REF!)*99-98,99))))</f>
        <v>#REF!</v>
      </c>
      <c r="CH372" s="30" t="str">
        <f t="shared" si="213"/>
        <v/>
      </c>
      <c r="CI372" s="30" t="str">
        <f t="shared" si="214"/>
        <v/>
      </c>
      <c r="CJ372" s="30" t="str">
        <f t="shared" si="215"/>
        <v/>
      </c>
      <c r="CK372" s="30" t="str">
        <f t="shared" si="216"/>
        <v/>
      </c>
      <c r="CL372" s="30" t="str">
        <f t="shared" si="217"/>
        <v/>
      </c>
      <c r="CM372" s="30" t="str">
        <f t="shared" si="218"/>
        <v/>
      </c>
      <c r="CN372" s="30" t="str">
        <f t="shared" si="219"/>
        <v/>
      </c>
      <c r="CO372" s="30" t="str">
        <f t="shared" si="220"/>
        <v/>
      </c>
      <c r="CP372" s="27" t="str">
        <f t="shared" si="221"/>
        <v/>
      </c>
      <c r="CQ372" s="30" t="str">
        <f t="shared" si="231"/>
        <v/>
      </c>
      <c r="CR372" s="30" t="e">
        <f>IF(TRIM(MID(SUBSTITUTE($CP372," ",REPT(" ",99)),COLUMN(#REF!)*99-98,99))="","",DATEVALUE(TRIM(MID(SUBSTITUTE($CP372," ",REPT(" ",99)),COLUMN(#REF!)*99-98,99))))</f>
        <v>#REF!</v>
      </c>
      <c r="CS372" s="30" t="str">
        <f t="shared" si="222"/>
        <v/>
      </c>
      <c r="CT372" s="30" t="str">
        <f t="shared" si="223"/>
        <v/>
      </c>
      <c r="CU372" s="30" t="str">
        <f t="shared" si="224"/>
        <v/>
      </c>
      <c r="CV372" s="30" t="str">
        <f t="shared" si="225"/>
        <v/>
      </c>
      <c r="CW372" s="30" t="str">
        <f t="shared" si="226"/>
        <v/>
      </c>
      <c r="CX372" s="30" t="str">
        <f t="shared" si="227"/>
        <v/>
      </c>
      <c r="CY372" s="30" t="str">
        <f t="shared" si="228"/>
        <v/>
      </c>
      <c r="CZ372" s="30" t="str">
        <f t="shared" si="229"/>
        <v/>
      </c>
    </row>
    <row r="373" spans="4:104" s="6" customFormat="1" x14ac:dyDescent="0.25">
      <c r="D373" s="149"/>
      <c r="E373" s="150"/>
      <c r="R373" s="152"/>
      <c r="X373" s="153"/>
      <c r="Y373" s="153"/>
      <c r="Z373" s="153"/>
      <c r="AE373" s="153"/>
      <c r="AT373" s="27" t="str">
        <f t="shared" ca="1" si="210"/>
        <v/>
      </c>
      <c r="AU373" s="27" t="str">
        <f t="shared" si="211"/>
        <v/>
      </c>
      <c r="CE373" s="27" t="str">
        <f t="shared" si="212"/>
        <v/>
      </c>
      <c r="CF373" s="30" t="str">
        <f t="shared" si="230"/>
        <v/>
      </c>
      <c r="CG373" s="30" t="e">
        <f>IF(TRIM(MID(SUBSTITUTE($CE373," ",REPT(" ",99)),COLUMN(#REF!)*99-98,99))="","",DATEVALUE(TRIM(MID(SUBSTITUTE($CE373," ",REPT(" ",99)),COLUMN(#REF!)*99-98,99))))</f>
        <v>#REF!</v>
      </c>
      <c r="CH373" s="30" t="str">
        <f t="shared" si="213"/>
        <v/>
      </c>
      <c r="CI373" s="30" t="str">
        <f t="shared" si="214"/>
        <v/>
      </c>
      <c r="CJ373" s="30" t="str">
        <f t="shared" si="215"/>
        <v/>
      </c>
      <c r="CK373" s="30" t="str">
        <f t="shared" si="216"/>
        <v/>
      </c>
      <c r="CL373" s="30" t="str">
        <f t="shared" si="217"/>
        <v/>
      </c>
      <c r="CM373" s="30" t="str">
        <f t="shared" si="218"/>
        <v/>
      </c>
      <c r="CN373" s="30" t="str">
        <f t="shared" si="219"/>
        <v/>
      </c>
      <c r="CO373" s="30" t="str">
        <f t="shared" si="220"/>
        <v/>
      </c>
      <c r="CP373" s="27" t="str">
        <f t="shared" si="221"/>
        <v/>
      </c>
      <c r="CQ373" s="30" t="str">
        <f t="shared" si="231"/>
        <v/>
      </c>
      <c r="CR373" s="30" t="e">
        <f>IF(TRIM(MID(SUBSTITUTE($CP373," ",REPT(" ",99)),COLUMN(#REF!)*99-98,99))="","",DATEVALUE(TRIM(MID(SUBSTITUTE($CP373," ",REPT(" ",99)),COLUMN(#REF!)*99-98,99))))</f>
        <v>#REF!</v>
      </c>
      <c r="CS373" s="30" t="str">
        <f t="shared" si="222"/>
        <v/>
      </c>
      <c r="CT373" s="30" t="str">
        <f t="shared" si="223"/>
        <v/>
      </c>
      <c r="CU373" s="30" t="str">
        <f t="shared" si="224"/>
        <v/>
      </c>
      <c r="CV373" s="30" t="str">
        <f t="shared" si="225"/>
        <v/>
      </c>
      <c r="CW373" s="30" t="str">
        <f t="shared" si="226"/>
        <v/>
      </c>
      <c r="CX373" s="30" t="str">
        <f t="shared" si="227"/>
        <v/>
      </c>
      <c r="CY373" s="30" t="str">
        <f t="shared" si="228"/>
        <v/>
      </c>
      <c r="CZ373" s="30" t="str">
        <f t="shared" si="229"/>
        <v/>
      </c>
    </row>
    <row r="374" spans="4:104" s="6" customFormat="1" x14ac:dyDescent="0.25">
      <c r="D374" s="149"/>
      <c r="E374" s="150"/>
      <c r="R374" s="152"/>
      <c r="X374" s="153"/>
      <c r="Y374" s="153"/>
      <c r="Z374" s="153"/>
      <c r="AE374" s="153"/>
      <c r="AT374" s="27" t="str">
        <f t="shared" ca="1" si="210"/>
        <v/>
      </c>
      <c r="AU374" s="27" t="str">
        <f t="shared" si="211"/>
        <v/>
      </c>
      <c r="CE374" s="27" t="str">
        <f t="shared" si="212"/>
        <v/>
      </c>
      <c r="CF374" s="30" t="str">
        <f t="shared" si="230"/>
        <v/>
      </c>
      <c r="CG374" s="30" t="e">
        <f>IF(TRIM(MID(SUBSTITUTE($CE374," ",REPT(" ",99)),COLUMN(#REF!)*99-98,99))="","",DATEVALUE(TRIM(MID(SUBSTITUTE($CE374," ",REPT(" ",99)),COLUMN(#REF!)*99-98,99))))</f>
        <v>#REF!</v>
      </c>
      <c r="CH374" s="30" t="str">
        <f t="shared" si="213"/>
        <v/>
      </c>
      <c r="CI374" s="30" t="str">
        <f t="shared" si="214"/>
        <v/>
      </c>
      <c r="CJ374" s="30" t="str">
        <f t="shared" si="215"/>
        <v/>
      </c>
      <c r="CK374" s="30" t="str">
        <f t="shared" si="216"/>
        <v/>
      </c>
      <c r="CL374" s="30" t="str">
        <f t="shared" si="217"/>
        <v/>
      </c>
      <c r="CM374" s="30" t="str">
        <f t="shared" si="218"/>
        <v/>
      </c>
      <c r="CN374" s="30" t="str">
        <f t="shared" si="219"/>
        <v/>
      </c>
      <c r="CO374" s="30" t="str">
        <f t="shared" si="220"/>
        <v/>
      </c>
      <c r="CP374" s="27" t="str">
        <f t="shared" si="221"/>
        <v/>
      </c>
      <c r="CQ374" s="30" t="str">
        <f t="shared" si="231"/>
        <v/>
      </c>
      <c r="CR374" s="30" t="e">
        <f>IF(TRIM(MID(SUBSTITUTE($CP374," ",REPT(" ",99)),COLUMN(#REF!)*99-98,99))="","",DATEVALUE(TRIM(MID(SUBSTITUTE($CP374," ",REPT(" ",99)),COLUMN(#REF!)*99-98,99))))</f>
        <v>#REF!</v>
      </c>
      <c r="CS374" s="30" t="str">
        <f t="shared" si="222"/>
        <v/>
      </c>
      <c r="CT374" s="30" t="str">
        <f t="shared" si="223"/>
        <v/>
      </c>
      <c r="CU374" s="30" t="str">
        <f t="shared" si="224"/>
        <v/>
      </c>
      <c r="CV374" s="30" t="str">
        <f t="shared" si="225"/>
        <v/>
      </c>
      <c r="CW374" s="30" t="str">
        <f t="shared" si="226"/>
        <v/>
      </c>
      <c r="CX374" s="30" t="str">
        <f t="shared" si="227"/>
        <v/>
      </c>
      <c r="CY374" s="30" t="str">
        <f t="shared" si="228"/>
        <v/>
      </c>
      <c r="CZ374" s="30" t="str">
        <f t="shared" si="229"/>
        <v/>
      </c>
    </row>
    <row r="375" spans="4:104" s="6" customFormat="1" x14ac:dyDescent="0.25">
      <c r="D375" s="149"/>
      <c r="E375" s="150"/>
      <c r="R375" s="152"/>
      <c r="X375" s="153"/>
      <c r="Y375" s="153"/>
      <c r="Z375" s="153"/>
      <c r="AE375" s="153"/>
      <c r="AT375" s="27" t="str">
        <f t="shared" ca="1" si="210"/>
        <v/>
      </c>
      <c r="AU375" s="27" t="str">
        <f t="shared" si="211"/>
        <v/>
      </c>
      <c r="CE375" s="27" t="str">
        <f t="shared" si="212"/>
        <v/>
      </c>
      <c r="CF375" s="30" t="str">
        <f t="shared" si="230"/>
        <v/>
      </c>
      <c r="CG375" s="30" t="e">
        <f>IF(TRIM(MID(SUBSTITUTE($CE375," ",REPT(" ",99)),COLUMN(#REF!)*99-98,99))="","",DATEVALUE(TRIM(MID(SUBSTITUTE($CE375," ",REPT(" ",99)),COLUMN(#REF!)*99-98,99))))</f>
        <v>#REF!</v>
      </c>
      <c r="CH375" s="30" t="str">
        <f t="shared" si="213"/>
        <v/>
      </c>
      <c r="CI375" s="30" t="str">
        <f t="shared" si="214"/>
        <v/>
      </c>
      <c r="CJ375" s="30" t="str">
        <f t="shared" si="215"/>
        <v/>
      </c>
      <c r="CK375" s="30" t="str">
        <f t="shared" si="216"/>
        <v/>
      </c>
      <c r="CL375" s="30" t="str">
        <f t="shared" si="217"/>
        <v/>
      </c>
      <c r="CM375" s="30" t="str">
        <f t="shared" si="218"/>
        <v/>
      </c>
      <c r="CN375" s="30" t="str">
        <f t="shared" si="219"/>
        <v/>
      </c>
      <c r="CO375" s="30" t="str">
        <f t="shared" si="220"/>
        <v/>
      </c>
      <c r="CP375" s="27" t="str">
        <f t="shared" si="221"/>
        <v/>
      </c>
      <c r="CQ375" s="30" t="str">
        <f t="shared" si="231"/>
        <v/>
      </c>
      <c r="CR375" s="30" t="e">
        <f>IF(TRIM(MID(SUBSTITUTE($CP375," ",REPT(" ",99)),COLUMN(#REF!)*99-98,99))="","",DATEVALUE(TRIM(MID(SUBSTITUTE($CP375," ",REPT(" ",99)),COLUMN(#REF!)*99-98,99))))</f>
        <v>#REF!</v>
      </c>
      <c r="CS375" s="30" t="str">
        <f t="shared" si="222"/>
        <v/>
      </c>
      <c r="CT375" s="30" t="str">
        <f t="shared" si="223"/>
        <v/>
      </c>
      <c r="CU375" s="30" t="str">
        <f t="shared" si="224"/>
        <v/>
      </c>
      <c r="CV375" s="30" t="str">
        <f t="shared" si="225"/>
        <v/>
      </c>
      <c r="CW375" s="30" t="str">
        <f t="shared" si="226"/>
        <v/>
      </c>
      <c r="CX375" s="30" t="str">
        <f t="shared" si="227"/>
        <v/>
      </c>
      <c r="CY375" s="30" t="str">
        <f t="shared" si="228"/>
        <v/>
      </c>
      <c r="CZ375" s="30" t="str">
        <f t="shared" si="229"/>
        <v/>
      </c>
    </row>
    <row r="376" spans="4:104" s="6" customFormat="1" x14ac:dyDescent="0.25">
      <c r="D376" s="149"/>
      <c r="E376" s="150"/>
      <c r="R376" s="152"/>
      <c r="X376" s="153"/>
      <c r="Y376" s="153"/>
      <c r="Z376" s="153"/>
      <c r="AE376" s="153"/>
      <c r="AT376" s="27" t="str">
        <f t="shared" ca="1" si="210"/>
        <v/>
      </c>
      <c r="AU376" s="27" t="str">
        <f t="shared" si="211"/>
        <v/>
      </c>
      <c r="CE376" s="27" t="str">
        <f t="shared" si="212"/>
        <v/>
      </c>
      <c r="CF376" s="30" t="str">
        <f t="shared" si="230"/>
        <v/>
      </c>
      <c r="CG376" s="30" t="e">
        <f>IF(TRIM(MID(SUBSTITUTE($CE376," ",REPT(" ",99)),COLUMN(#REF!)*99-98,99))="","",DATEVALUE(TRIM(MID(SUBSTITUTE($CE376," ",REPT(" ",99)),COLUMN(#REF!)*99-98,99))))</f>
        <v>#REF!</v>
      </c>
      <c r="CH376" s="30" t="str">
        <f t="shared" si="213"/>
        <v/>
      </c>
      <c r="CI376" s="30" t="str">
        <f t="shared" si="214"/>
        <v/>
      </c>
      <c r="CJ376" s="30" t="str">
        <f t="shared" si="215"/>
        <v/>
      </c>
      <c r="CK376" s="30" t="str">
        <f t="shared" si="216"/>
        <v/>
      </c>
      <c r="CL376" s="30" t="str">
        <f t="shared" si="217"/>
        <v/>
      </c>
      <c r="CM376" s="30" t="str">
        <f t="shared" si="218"/>
        <v/>
      </c>
      <c r="CN376" s="30" t="str">
        <f t="shared" si="219"/>
        <v/>
      </c>
      <c r="CO376" s="30" t="str">
        <f t="shared" si="220"/>
        <v/>
      </c>
      <c r="CP376" s="27" t="str">
        <f t="shared" si="221"/>
        <v/>
      </c>
      <c r="CQ376" s="30" t="str">
        <f t="shared" si="231"/>
        <v/>
      </c>
      <c r="CR376" s="30" t="e">
        <f>IF(TRIM(MID(SUBSTITUTE($CP376," ",REPT(" ",99)),COLUMN(#REF!)*99-98,99))="","",DATEVALUE(TRIM(MID(SUBSTITUTE($CP376," ",REPT(" ",99)),COLUMN(#REF!)*99-98,99))))</f>
        <v>#REF!</v>
      </c>
      <c r="CS376" s="30" t="str">
        <f t="shared" si="222"/>
        <v/>
      </c>
      <c r="CT376" s="30" t="str">
        <f t="shared" si="223"/>
        <v/>
      </c>
      <c r="CU376" s="30" t="str">
        <f t="shared" si="224"/>
        <v/>
      </c>
      <c r="CV376" s="30" t="str">
        <f t="shared" si="225"/>
        <v/>
      </c>
      <c r="CW376" s="30" t="str">
        <f t="shared" si="226"/>
        <v/>
      </c>
      <c r="CX376" s="30" t="str">
        <f t="shared" si="227"/>
        <v/>
      </c>
      <c r="CY376" s="30" t="str">
        <f t="shared" si="228"/>
        <v/>
      </c>
      <c r="CZ376" s="30" t="str">
        <f t="shared" si="229"/>
        <v/>
      </c>
    </row>
    <row r="377" spans="4:104" s="6" customFormat="1" x14ac:dyDescent="0.25">
      <c r="D377" s="149"/>
      <c r="E377" s="150"/>
      <c r="R377" s="152"/>
      <c r="X377" s="153"/>
      <c r="Y377" s="153"/>
      <c r="Z377" s="153"/>
      <c r="AE377" s="153"/>
      <c r="AT377" s="27" t="str">
        <f t="shared" ca="1" si="210"/>
        <v/>
      </c>
      <c r="AU377" s="27" t="str">
        <f t="shared" si="211"/>
        <v/>
      </c>
      <c r="CE377" s="27" t="str">
        <f t="shared" si="212"/>
        <v/>
      </c>
      <c r="CF377" s="30" t="str">
        <f t="shared" si="230"/>
        <v/>
      </c>
      <c r="CG377" s="30" t="e">
        <f>IF(TRIM(MID(SUBSTITUTE($CE377," ",REPT(" ",99)),COLUMN(#REF!)*99-98,99))="","",DATEVALUE(TRIM(MID(SUBSTITUTE($CE377," ",REPT(" ",99)),COLUMN(#REF!)*99-98,99))))</f>
        <v>#REF!</v>
      </c>
      <c r="CH377" s="30" t="str">
        <f t="shared" si="213"/>
        <v/>
      </c>
      <c r="CI377" s="30" t="str">
        <f t="shared" si="214"/>
        <v/>
      </c>
      <c r="CJ377" s="30" t="str">
        <f t="shared" si="215"/>
        <v/>
      </c>
      <c r="CK377" s="30" t="str">
        <f t="shared" si="216"/>
        <v/>
      </c>
      <c r="CL377" s="30" t="str">
        <f t="shared" si="217"/>
        <v/>
      </c>
      <c r="CM377" s="30" t="str">
        <f t="shared" si="218"/>
        <v/>
      </c>
      <c r="CN377" s="30" t="str">
        <f t="shared" si="219"/>
        <v/>
      </c>
      <c r="CO377" s="30" t="str">
        <f t="shared" si="220"/>
        <v/>
      </c>
      <c r="CP377" s="27" t="str">
        <f t="shared" si="221"/>
        <v/>
      </c>
      <c r="CQ377" s="30" t="str">
        <f t="shared" si="231"/>
        <v/>
      </c>
      <c r="CR377" s="30" t="e">
        <f>IF(TRIM(MID(SUBSTITUTE($CP377," ",REPT(" ",99)),COLUMN(#REF!)*99-98,99))="","",DATEVALUE(TRIM(MID(SUBSTITUTE($CP377," ",REPT(" ",99)),COLUMN(#REF!)*99-98,99))))</f>
        <v>#REF!</v>
      </c>
      <c r="CS377" s="30" t="str">
        <f t="shared" si="222"/>
        <v/>
      </c>
      <c r="CT377" s="30" t="str">
        <f t="shared" si="223"/>
        <v/>
      </c>
      <c r="CU377" s="30" t="str">
        <f t="shared" si="224"/>
        <v/>
      </c>
      <c r="CV377" s="30" t="str">
        <f t="shared" si="225"/>
        <v/>
      </c>
      <c r="CW377" s="30" t="str">
        <f t="shared" si="226"/>
        <v/>
      </c>
      <c r="CX377" s="30" t="str">
        <f t="shared" si="227"/>
        <v/>
      </c>
      <c r="CY377" s="30" t="str">
        <f t="shared" si="228"/>
        <v/>
      </c>
      <c r="CZ377" s="30" t="str">
        <f t="shared" si="229"/>
        <v/>
      </c>
    </row>
    <row r="378" spans="4:104" s="6" customFormat="1" x14ac:dyDescent="0.25">
      <c r="D378" s="149"/>
      <c r="E378" s="150"/>
      <c r="R378" s="152"/>
      <c r="X378" s="153"/>
      <c r="Y378" s="153"/>
      <c r="Z378" s="153"/>
      <c r="AE378" s="153"/>
      <c r="AT378" s="27" t="str">
        <f t="shared" ca="1" si="210"/>
        <v/>
      </c>
      <c r="AU378" s="27" t="str">
        <f t="shared" si="211"/>
        <v/>
      </c>
      <c r="CE378" s="27" t="str">
        <f t="shared" si="212"/>
        <v/>
      </c>
      <c r="CF378" s="30" t="str">
        <f t="shared" si="230"/>
        <v/>
      </c>
      <c r="CG378" s="30" t="e">
        <f>IF(TRIM(MID(SUBSTITUTE($CE378," ",REPT(" ",99)),COLUMN(#REF!)*99-98,99))="","",DATEVALUE(TRIM(MID(SUBSTITUTE($CE378," ",REPT(" ",99)),COLUMN(#REF!)*99-98,99))))</f>
        <v>#REF!</v>
      </c>
      <c r="CH378" s="30" t="str">
        <f t="shared" si="213"/>
        <v/>
      </c>
      <c r="CI378" s="30" t="str">
        <f t="shared" si="214"/>
        <v/>
      </c>
      <c r="CJ378" s="30" t="str">
        <f t="shared" si="215"/>
        <v/>
      </c>
      <c r="CK378" s="30" t="str">
        <f t="shared" si="216"/>
        <v/>
      </c>
      <c r="CL378" s="30" t="str">
        <f t="shared" si="217"/>
        <v/>
      </c>
      <c r="CM378" s="30" t="str">
        <f t="shared" si="218"/>
        <v/>
      </c>
      <c r="CN378" s="30" t="str">
        <f t="shared" si="219"/>
        <v/>
      </c>
      <c r="CO378" s="30" t="str">
        <f t="shared" si="220"/>
        <v/>
      </c>
      <c r="CP378" s="27" t="str">
        <f t="shared" si="221"/>
        <v/>
      </c>
      <c r="CQ378" s="30" t="str">
        <f t="shared" si="231"/>
        <v/>
      </c>
      <c r="CR378" s="30" t="e">
        <f>IF(TRIM(MID(SUBSTITUTE($CP378," ",REPT(" ",99)),COLUMN(#REF!)*99-98,99))="","",DATEVALUE(TRIM(MID(SUBSTITUTE($CP378," ",REPT(" ",99)),COLUMN(#REF!)*99-98,99))))</f>
        <v>#REF!</v>
      </c>
      <c r="CS378" s="30" t="str">
        <f t="shared" si="222"/>
        <v/>
      </c>
      <c r="CT378" s="30" t="str">
        <f t="shared" si="223"/>
        <v/>
      </c>
      <c r="CU378" s="30" t="str">
        <f t="shared" si="224"/>
        <v/>
      </c>
      <c r="CV378" s="30" t="str">
        <f t="shared" si="225"/>
        <v/>
      </c>
      <c r="CW378" s="30" t="str">
        <f t="shared" si="226"/>
        <v/>
      </c>
      <c r="CX378" s="30" t="str">
        <f t="shared" si="227"/>
        <v/>
      </c>
      <c r="CY378" s="30" t="str">
        <f t="shared" si="228"/>
        <v/>
      </c>
      <c r="CZ378" s="30" t="str">
        <f t="shared" si="229"/>
        <v/>
      </c>
    </row>
    <row r="379" spans="4:104" s="6" customFormat="1" x14ac:dyDescent="0.25">
      <c r="D379" s="149"/>
      <c r="E379" s="150"/>
      <c r="R379" s="152"/>
      <c r="X379" s="153"/>
      <c r="Y379" s="153"/>
      <c r="Z379" s="153"/>
      <c r="AE379" s="153"/>
      <c r="AT379" s="27" t="str">
        <f t="shared" ca="1" si="210"/>
        <v/>
      </c>
      <c r="AU379" s="27" t="str">
        <f t="shared" si="211"/>
        <v/>
      </c>
      <c r="CE379" s="27" t="str">
        <f t="shared" si="212"/>
        <v/>
      </c>
      <c r="CF379" s="30" t="str">
        <f t="shared" si="230"/>
        <v/>
      </c>
      <c r="CG379" s="30" t="e">
        <f>IF(TRIM(MID(SUBSTITUTE($CE379," ",REPT(" ",99)),COLUMN(#REF!)*99-98,99))="","",DATEVALUE(TRIM(MID(SUBSTITUTE($CE379," ",REPT(" ",99)),COLUMN(#REF!)*99-98,99))))</f>
        <v>#REF!</v>
      </c>
      <c r="CH379" s="30" t="str">
        <f t="shared" si="213"/>
        <v/>
      </c>
      <c r="CI379" s="30" t="str">
        <f t="shared" si="214"/>
        <v/>
      </c>
      <c r="CJ379" s="30" t="str">
        <f t="shared" si="215"/>
        <v/>
      </c>
      <c r="CK379" s="30" t="str">
        <f t="shared" si="216"/>
        <v/>
      </c>
      <c r="CL379" s="30" t="str">
        <f t="shared" si="217"/>
        <v/>
      </c>
      <c r="CM379" s="30" t="str">
        <f t="shared" si="218"/>
        <v/>
      </c>
      <c r="CN379" s="30" t="str">
        <f t="shared" si="219"/>
        <v/>
      </c>
      <c r="CO379" s="30" t="str">
        <f t="shared" si="220"/>
        <v/>
      </c>
      <c r="CP379" s="27" t="str">
        <f t="shared" si="221"/>
        <v/>
      </c>
      <c r="CQ379" s="30" t="str">
        <f t="shared" si="231"/>
        <v/>
      </c>
      <c r="CR379" s="30" t="e">
        <f>IF(TRIM(MID(SUBSTITUTE($CP379," ",REPT(" ",99)),COLUMN(#REF!)*99-98,99))="","",DATEVALUE(TRIM(MID(SUBSTITUTE($CP379," ",REPT(" ",99)),COLUMN(#REF!)*99-98,99))))</f>
        <v>#REF!</v>
      </c>
      <c r="CS379" s="30" t="str">
        <f t="shared" si="222"/>
        <v/>
      </c>
      <c r="CT379" s="30" t="str">
        <f t="shared" si="223"/>
        <v/>
      </c>
      <c r="CU379" s="30" t="str">
        <f t="shared" si="224"/>
        <v/>
      </c>
      <c r="CV379" s="30" t="str">
        <f t="shared" si="225"/>
        <v/>
      </c>
      <c r="CW379" s="30" t="str">
        <f t="shared" si="226"/>
        <v/>
      </c>
      <c r="CX379" s="30" t="str">
        <f t="shared" si="227"/>
        <v/>
      </c>
      <c r="CY379" s="30" t="str">
        <f t="shared" si="228"/>
        <v/>
      </c>
      <c r="CZ379" s="30" t="str">
        <f t="shared" si="229"/>
        <v/>
      </c>
    </row>
    <row r="380" spans="4:104" s="6" customFormat="1" x14ac:dyDescent="0.25">
      <c r="D380" s="149"/>
      <c r="E380" s="150"/>
      <c r="R380" s="152"/>
      <c r="X380" s="153"/>
      <c r="Y380" s="153"/>
      <c r="Z380" s="153"/>
      <c r="AE380" s="153"/>
      <c r="AT380" s="27" t="str">
        <f t="shared" ca="1" si="210"/>
        <v/>
      </c>
      <c r="AU380" s="27" t="str">
        <f t="shared" si="211"/>
        <v/>
      </c>
      <c r="CE380" s="27" t="str">
        <f t="shared" si="212"/>
        <v/>
      </c>
      <c r="CF380" s="30" t="str">
        <f t="shared" si="230"/>
        <v/>
      </c>
      <c r="CG380" s="30" t="e">
        <f>IF(TRIM(MID(SUBSTITUTE($CE380," ",REPT(" ",99)),COLUMN(#REF!)*99-98,99))="","",DATEVALUE(TRIM(MID(SUBSTITUTE($CE380," ",REPT(" ",99)),COLUMN(#REF!)*99-98,99))))</f>
        <v>#REF!</v>
      </c>
      <c r="CH380" s="30" t="str">
        <f t="shared" si="213"/>
        <v/>
      </c>
      <c r="CI380" s="30" t="str">
        <f t="shared" si="214"/>
        <v/>
      </c>
      <c r="CJ380" s="30" t="str">
        <f t="shared" si="215"/>
        <v/>
      </c>
      <c r="CK380" s="30" t="str">
        <f t="shared" si="216"/>
        <v/>
      </c>
      <c r="CL380" s="30" t="str">
        <f t="shared" si="217"/>
        <v/>
      </c>
      <c r="CM380" s="30" t="str">
        <f t="shared" si="218"/>
        <v/>
      </c>
      <c r="CN380" s="30" t="str">
        <f t="shared" si="219"/>
        <v/>
      </c>
      <c r="CO380" s="30" t="str">
        <f t="shared" si="220"/>
        <v/>
      </c>
      <c r="CP380" s="27" t="str">
        <f t="shared" si="221"/>
        <v/>
      </c>
      <c r="CQ380" s="30" t="str">
        <f t="shared" si="231"/>
        <v/>
      </c>
      <c r="CR380" s="30" t="e">
        <f>IF(TRIM(MID(SUBSTITUTE($CP380," ",REPT(" ",99)),COLUMN(#REF!)*99-98,99))="","",DATEVALUE(TRIM(MID(SUBSTITUTE($CP380," ",REPT(" ",99)),COLUMN(#REF!)*99-98,99))))</f>
        <v>#REF!</v>
      </c>
      <c r="CS380" s="30" t="str">
        <f t="shared" si="222"/>
        <v/>
      </c>
      <c r="CT380" s="30" t="str">
        <f t="shared" si="223"/>
        <v/>
      </c>
      <c r="CU380" s="30" t="str">
        <f t="shared" si="224"/>
        <v/>
      </c>
      <c r="CV380" s="30" t="str">
        <f t="shared" si="225"/>
        <v/>
      </c>
      <c r="CW380" s="30" t="str">
        <f t="shared" si="226"/>
        <v/>
      </c>
      <c r="CX380" s="30" t="str">
        <f t="shared" si="227"/>
        <v/>
      </c>
      <c r="CY380" s="30" t="str">
        <f t="shared" si="228"/>
        <v/>
      </c>
      <c r="CZ380" s="30" t="str">
        <f t="shared" si="229"/>
        <v/>
      </c>
    </row>
    <row r="381" spans="4:104" s="6" customFormat="1" x14ac:dyDescent="0.25">
      <c r="D381" s="149"/>
      <c r="E381" s="150"/>
      <c r="R381" s="152"/>
      <c r="X381" s="153"/>
      <c r="Y381" s="153"/>
      <c r="Z381" s="153"/>
      <c r="AE381" s="153"/>
      <c r="AT381" s="27" t="str">
        <f t="shared" ca="1" si="210"/>
        <v/>
      </c>
      <c r="AU381" s="27" t="str">
        <f t="shared" si="211"/>
        <v/>
      </c>
      <c r="CE381" s="27" t="str">
        <f t="shared" si="212"/>
        <v/>
      </c>
      <c r="CF381" s="30" t="str">
        <f t="shared" si="230"/>
        <v/>
      </c>
      <c r="CG381" s="30" t="e">
        <f>IF(TRIM(MID(SUBSTITUTE($CE381," ",REPT(" ",99)),COLUMN(#REF!)*99-98,99))="","",DATEVALUE(TRIM(MID(SUBSTITUTE($CE381," ",REPT(" ",99)),COLUMN(#REF!)*99-98,99))))</f>
        <v>#REF!</v>
      </c>
      <c r="CH381" s="30" t="str">
        <f t="shared" si="213"/>
        <v/>
      </c>
      <c r="CI381" s="30" t="str">
        <f t="shared" si="214"/>
        <v/>
      </c>
      <c r="CJ381" s="30" t="str">
        <f t="shared" si="215"/>
        <v/>
      </c>
      <c r="CK381" s="30" t="str">
        <f t="shared" si="216"/>
        <v/>
      </c>
      <c r="CL381" s="30" t="str">
        <f t="shared" si="217"/>
        <v/>
      </c>
      <c r="CM381" s="30" t="str">
        <f t="shared" si="218"/>
        <v/>
      </c>
      <c r="CN381" s="30" t="str">
        <f t="shared" si="219"/>
        <v/>
      </c>
      <c r="CO381" s="30" t="str">
        <f t="shared" si="220"/>
        <v/>
      </c>
      <c r="CP381" s="27" t="str">
        <f t="shared" si="221"/>
        <v/>
      </c>
      <c r="CQ381" s="30" t="str">
        <f t="shared" si="231"/>
        <v/>
      </c>
      <c r="CR381" s="30" t="e">
        <f>IF(TRIM(MID(SUBSTITUTE($CP381," ",REPT(" ",99)),COLUMN(#REF!)*99-98,99))="","",DATEVALUE(TRIM(MID(SUBSTITUTE($CP381," ",REPT(" ",99)),COLUMN(#REF!)*99-98,99))))</f>
        <v>#REF!</v>
      </c>
      <c r="CS381" s="30" t="str">
        <f t="shared" si="222"/>
        <v/>
      </c>
      <c r="CT381" s="30" t="str">
        <f t="shared" si="223"/>
        <v/>
      </c>
      <c r="CU381" s="30" t="str">
        <f t="shared" si="224"/>
        <v/>
      </c>
      <c r="CV381" s="30" t="str">
        <f t="shared" si="225"/>
        <v/>
      </c>
      <c r="CW381" s="30" t="str">
        <f t="shared" si="226"/>
        <v/>
      </c>
      <c r="CX381" s="30" t="str">
        <f t="shared" si="227"/>
        <v/>
      </c>
      <c r="CY381" s="30" t="str">
        <f t="shared" si="228"/>
        <v/>
      </c>
      <c r="CZ381" s="30" t="str">
        <f t="shared" si="229"/>
        <v/>
      </c>
    </row>
    <row r="382" spans="4:104" s="6" customFormat="1" x14ac:dyDescent="0.25">
      <c r="D382" s="149"/>
      <c r="E382" s="150"/>
      <c r="R382" s="152"/>
      <c r="X382" s="153"/>
      <c r="Y382" s="153"/>
      <c r="Z382" s="153"/>
      <c r="AE382" s="153"/>
      <c r="AT382" s="27" t="str">
        <f t="shared" ref="AT382:AT445" ca="1" si="232">IF(OR(ISBLANK(F382),F382&gt;AT$1),"",IF(AND(NOT(ISBLANK(W382)),W382&lt;AT$1),"Отнето",IF(AND(NOT(ISBLANK(U382)),U382&lt;AT$1),"Прекратено",IF(K382&lt;AT$1,"Изтекло","Действащо"))))</f>
        <v/>
      </c>
      <c r="AU382" s="27" t="str">
        <f t="shared" ref="AU382:AU445" si="233">IF(OR(ISBLANK(F382),F382&gt;AU$1),"",IF(AND(NOT(ISBLANK(W382)),W382&lt;AU$1),"Отнето",IF(AND(NOT(ISBLANK(U382)),U382&lt;AU$1),"Прекратено",IF(K382&lt;AU$1,"Изтекло","Действащо"))))</f>
        <v/>
      </c>
      <c r="CE382" s="27" t="str">
        <f t="shared" ref="CE382:CE445" si="234">TRIM(TEXT(SUBSTITUTE(Q382,CHAR(10)," "),"dd.mm.yyyy"))</f>
        <v/>
      </c>
      <c r="CF382" s="30" t="str">
        <f t="shared" si="230"/>
        <v/>
      </c>
      <c r="CG382" s="30" t="e">
        <f>IF(TRIM(MID(SUBSTITUTE($CE382," ",REPT(" ",99)),COLUMN(#REF!)*99-98,99))="","",DATEVALUE(TRIM(MID(SUBSTITUTE($CE382," ",REPT(" ",99)),COLUMN(#REF!)*99-98,99))))</f>
        <v>#REF!</v>
      </c>
      <c r="CH382" s="30" t="str">
        <f t="shared" ref="CH382:CH445" si="235">IF(TRIM(MID(SUBSTITUTE($CE382," ",REPT(" ",99)),COLUMN(B382)*99-98,99))="","",DATEVALUE(TRIM(MID(SUBSTITUTE($CE382," ",REPT(" ",99)),COLUMN(B382)*99-98,99))))</f>
        <v/>
      </c>
      <c r="CI382" s="30" t="str">
        <f t="shared" ref="CI382:CI445" si="236">IF(TRIM(MID(SUBSTITUTE($CE382," ",REPT(" ",99)),COLUMN(C382)*99-98,99))="","",DATEVALUE(TRIM(MID(SUBSTITUTE($CE382," ",REPT(" ",99)),COLUMN(C382)*99-98,99))))</f>
        <v/>
      </c>
      <c r="CJ382" s="30" t="str">
        <f t="shared" ref="CJ382:CJ445" si="237">IF(TRIM(MID(SUBSTITUTE($CE382," ",REPT(" ",99)),COLUMN(D382)*99-98,99))="","",DATEVALUE(TRIM(MID(SUBSTITUTE($CE382," ",REPT(" ",99)),COLUMN(D382)*99-98,99))))</f>
        <v/>
      </c>
      <c r="CK382" s="30" t="str">
        <f t="shared" ref="CK382:CK445" si="238">IF(TRIM(MID(SUBSTITUTE($CE382," ",REPT(" ",99)),COLUMN(E382)*99-98,99))="","",DATEVALUE(TRIM(MID(SUBSTITUTE($CE382," ",REPT(" ",99)),COLUMN(E382)*99-98,99))))</f>
        <v/>
      </c>
      <c r="CL382" s="30" t="str">
        <f t="shared" ref="CL382:CL445" si="239">IF(TRIM(MID(SUBSTITUTE($CE382," ",REPT(" ",99)),COLUMN(F382)*99-98,99))="","",DATEVALUE(TRIM(MID(SUBSTITUTE($CE382," ",REPT(" ",99)),COLUMN(F382)*99-98,99))))</f>
        <v/>
      </c>
      <c r="CM382" s="30" t="str">
        <f t="shared" ref="CM382:CM445" si="240">IF(TRIM(MID(SUBSTITUTE($CE382," ",REPT(" ",99)),COLUMN(G382)*99-98,99))="","",DATEVALUE(TRIM(MID(SUBSTITUTE($CE382," ",REPT(" ",99)),COLUMN(G382)*99-98,99))))</f>
        <v/>
      </c>
      <c r="CN382" s="30" t="str">
        <f t="shared" ref="CN382:CN445" si="241">IF(TRIM(MID(SUBSTITUTE($CE382," ",REPT(" ",99)),COLUMN(H382)*99-98,99))="","",DATEVALUE(TRIM(MID(SUBSTITUTE($CE382," ",REPT(" ",99)),COLUMN(H382)*99-98,99))))</f>
        <v/>
      </c>
      <c r="CO382" s="30" t="str">
        <f t="shared" ref="CO382:CO445" si="242">IF(TRIM(MID(SUBSTITUTE($CE382," ",REPT(" ",99)),COLUMN(I382)*99-98,99))="","",DATEVALUE(TRIM(MID(SUBSTITUTE($CE382," ",REPT(" ",99)),COLUMN(I382)*99-98,99))))</f>
        <v/>
      </c>
      <c r="CP382" s="27" t="str">
        <f t="shared" ref="CP382:CP445" si="243">TRIM(TEXT(SUBSTITUTE(S382,CHAR(10)," "),"dd.mm.yyyy"))</f>
        <v/>
      </c>
      <c r="CQ382" s="30" t="str">
        <f t="shared" si="231"/>
        <v/>
      </c>
      <c r="CR382" s="30" t="e">
        <f>IF(TRIM(MID(SUBSTITUTE($CP382," ",REPT(" ",99)),COLUMN(#REF!)*99-98,99))="","",DATEVALUE(TRIM(MID(SUBSTITUTE($CP382," ",REPT(" ",99)),COLUMN(#REF!)*99-98,99))))</f>
        <v>#REF!</v>
      </c>
      <c r="CS382" s="30" t="str">
        <f t="shared" ref="CS382:CS445" si="244">IF(TRIM(MID(SUBSTITUTE($CP382," ",REPT(" ",99)),COLUMN(B382)*99-98,99))="","",DATEVALUE(TRIM(MID(SUBSTITUTE($CP382," ",REPT(" ",99)),COLUMN(B382)*99-98,99))))</f>
        <v/>
      </c>
      <c r="CT382" s="30" t="str">
        <f t="shared" ref="CT382:CT445" si="245">IF(TRIM(MID(SUBSTITUTE($CP382," ",REPT(" ",99)),COLUMN(C382)*99-98,99))="","",DATEVALUE(TRIM(MID(SUBSTITUTE($CP382," ",REPT(" ",99)),COLUMN(C382)*99-98,99))))</f>
        <v/>
      </c>
      <c r="CU382" s="30" t="str">
        <f t="shared" ref="CU382:CU445" si="246">IF(TRIM(MID(SUBSTITUTE($CP382," ",REPT(" ",99)),COLUMN(D382)*99-98,99))="","",DATEVALUE(TRIM(MID(SUBSTITUTE($CP382," ",REPT(" ",99)),COLUMN(D382)*99-98,99))))</f>
        <v/>
      </c>
      <c r="CV382" s="30" t="str">
        <f t="shared" ref="CV382:CV445" si="247">IF(TRIM(MID(SUBSTITUTE($CP382," ",REPT(" ",99)),COLUMN(E382)*99-98,99))="","",DATEVALUE(TRIM(MID(SUBSTITUTE($CP382," ",REPT(" ",99)),COLUMN(E382)*99-98,99))))</f>
        <v/>
      </c>
      <c r="CW382" s="30" t="str">
        <f t="shared" ref="CW382:CW445" si="248">IF(TRIM(MID(SUBSTITUTE($CP382," ",REPT(" ",99)),COLUMN(F382)*99-98,99))="","",DATEVALUE(TRIM(MID(SUBSTITUTE($CP382," ",REPT(" ",99)),COLUMN(F382)*99-98,99))))</f>
        <v/>
      </c>
      <c r="CX382" s="30" t="str">
        <f t="shared" ref="CX382:CX445" si="249">IF(TRIM(MID(SUBSTITUTE($CP382," ",REPT(" ",99)),COLUMN(G382)*99-98,99))="","",DATEVALUE(TRIM(MID(SUBSTITUTE($CP382," ",REPT(" ",99)),COLUMN(G382)*99-98,99))))</f>
        <v/>
      </c>
      <c r="CY382" s="30" t="str">
        <f t="shared" ref="CY382:CY445" si="250">IF(TRIM(MID(SUBSTITUTE($CP382," ",REPT(" ",99)),COLUMN(H382)*99-98,99))="","",DATEVALUE(TRIM(MID(SUBSTITUTE($CP382," ",REPT(" ",99)),COLUMN(H382)*99-98,99))))</f>
        <v/>
      </c>
      <c r="CZ382" s="30" t="str">
        <f t="shared" ref="CZ382:CZ445" si="251">IF(TRIM(MID(SUBSTITUTE($CP382," ",REPT(" ",99)),COLUMN(I382)*99-98,99))="","",DATEVALUE(TRIM(MID(SUBSTITUTE($CP382," ",REPT(" ",99)),COLUMN(I382)*99-98,99))))</f>
        <v/>
      </c>
    </row>
    <row r="383" spans="4:104" s="6" customFormat="1" x14ac:dyDescent="0.25">
      <c r="D383" s="149"/>
      <c r="E383" s="150"/>
      <c r="R383" s="152"/>
      <c r="X383" s="153"/>
      <c r="Y383" s="153"/>
      <c r="Z383" s="153"/>
      <c r="AE383" s="153"/>
      <c r="AT383" s="27" t="str">
        <f t="shared" ca="1" si="232"/>
        <v/>
      </c>
      <c r="AU383" s="27" t="str">
        <f t="shared" si="233"/>
        <v/>
      </c>
      <c r="CE383" s="27" t="str">
        <f t="shared" si="234"/>
        <v/>
      </c>
      <c r="CF383" s="30" t="str">
        <f t="shared" si="230"/>
        <v/>
      </c>
      <c r="CG383" s="30" t="e">
        <f>IF(TRIM(MID(SUBSTITUTE($CE383," ",REPT(" ",99)),COLUMN(#REF!)*99-98,99))="","",DATEVALUE(TRIM(MID(SUBSTITUTE($CE383," ",REPT(" ",99)),COLUMN(#REF!)*99-98,99))))</f>
        <v>#REF!</v>
      </c>
      <c r="CH383" s="30" t="str">
        <f t="shared" si="235"/>
        <v/>
      </c>
      <c r="CI383" s="30" t="str">
        <f t="shared" si="236"/>
        <v/>
      </c>
      <c r="CJ383" s="30" t="str">
        <f t="shared" si="237"/>
        <v/>
      </c>
      <c r="CK383" s="30" t="str">
        <f t="shared" si="238"/>
        <v/>
      </c>
      <c r="CL383" s="30" t="str">
        <f t="shared" si="239"/>
        <v/>
      </c>
      <c r="CM383" s="30" t="str">
        <f t="shared" si="240"/>
        <v/>
      </c>
      <c r="CN383" s="30" t="str">
        <f t="shared" si="241"/>
        <v/>
      </c>
      <c r="CO383" s="30" t="str">
        <f t="shared" si="242"/>
        <v/>
      </c>
      <c r="CP383" s="27" t="str">
        <f t="shared" si="243"/>
        <v/>
      </c>
      <c r="CQ383" s="30" t="str">
        <f t="shared" si="231"/>
        <v/>
      </c>
      <c r="CR383" s="30" t="e">
        <f>IF(TRIM(MID(SUBSTITUTE($CP383," ",REPT(" ",99)),COLUMN(#REF!)*99-98,99))="","",DATEVALUE(TRIM(MID(SUBSTITUTE($CP383," ",REPT(" ",99)),COLUMN(#REF!)*99-98,99))))</f>
        <v>#REF!</v>
      </c>
      <c r="CS383" s="30" t="str">
        <f t="shared" si="244"/>
        <v/>
      </c>
      <c r="CT383" s="30" t="str">
        <f t="shared" si="245"/>
        <v/>
      </c>
      <c r="CU383" s="30" t="str">
        <f t="shared" si="246"/>
        <v/>
      </c>
      <c r="CV383" s="30" t="str">
        <f t="shared" si="247"/>
        <v/>
      </c>
      <c r="CW383" s="30" t="str">
        <f t="shared" si="248"/>
        <v/>
      </c>
      <c r="CX383" s="30" t="str">
        <f t="shared" si="249"/>
        <v/>
      </c>
      <c r="CY383" s="30" t="str">
        <f t="shared" si="250"/>
        <v/>
      </c>
      <c r="CZ383" s="30" t="str">
        <f t="shared" si="251"/>
        <v/>
      </c>
    </row>
    <row r="384" spans="4:104" s="6" customFormat="1" x14ac:dyDescent="0.25">
      <c r="D384" s="149"/>
      <c r="E384" s="150"/>
      <c r="R384" s="152"/>
      <c r="X384" s="153"/>
      <c r="Y384" s="153"/>
      <c r="Z384" s="153"/>
      <c r="AE384" s="153"/>
      <c r="AT384" s="27" t="str">
        <f t="shared" ca="1" si="232"/>
        <v/>
      </c>
      <c r="AU384" s="27" t="str">
        <f t="shared" si="233"/>
        <v/>
      </c>
      <c r="CE384" s="27" t="str">
        <f t="shared" si="234"/>
        <v/>
      </c>
      <c r="CF384" s="30" t="str">
        <f t="shared" si="230"/>
        <v/>
      </c>
      <c r="CG384" s="30" t="e">
        <f>IF(TRIM(MID(SUBSTITUTE($CE384," ",REPT(" ",99)),COLUMN(#REF!)*99-98,99))="","",DATEVALUE(TRIM(MID(SUBSTITUTE($CE384," ",REPT(" ",99)),COLUMN(#REF!)*99-98,99))))</f>
        <v>#REF!</v>
      </c>
      <c r="CH384" s="30" t="str">
        <f t="shared" si="235"/>
        <v/>
      </c>
      <c r="CI384" s="30" t="str">
        <f t="shared" si="236"/>
        <v/>
      </c>
      <c r="CJ384" s="30" t="str">
        <f t="shared" si="237"/>
        <v/>
      </c>
      <c r="CK384" s="30" t="str">
        <f t="shared" si="238"/>
        <v/>
      </c>
      <c r="CL384" s="30" t="str">
        <f t="shared" si="239"/>
        <v/>
      </c>
      <c r="CM384" s="30" t="str">
        <f t="shared" si="240"/>
        <v/>
      </c>
      <c r="CN384" s="30" t="str">
        <f t="shared" si="241"/>
        <v/>
      </c>
      <c r="CO384" s="30" t="str">
        <f t="shared" si="242"/>
        <v/>
      </c>
      <c r="CP384" s="27" t="str">
        <f t="shared" si="243"/>
        <v/>
      </c>
      <c r="CQ384" s="30" t="str">
        <f t="shared" si="231"/>
        <v/>
      </c>
      <c r="CR384" s="30" t="e">
        <f>IF(TRIM(MID(SUBSTITUTE($CP384," ",REPT(" ",99)),COLUMN(#REF!)*99-98,99))="","",DATEVALUE(TRIM(MID(SUBSTITUTE($CP384," ",REPT(" ",99)),COLUMN(#REF!)*99-98,99))))</f>
        <v>#REF!</v>
      </c>
      <c r="CS384" s="30" t="str">
        <f t="shared" si="244"/>
        <v/>
      </c>
      <c r="CT384" s="30" t="str">
        <f t="shared" si="245"/>
        <v/>
      </c>
      <c r="CU384" s="30" t="str">
        <f t="shared" si="246"/>
        <v/>
      </c>
      <c r="CV384" s="30" t="str">
        <f t="shared" si="247"/>
        <v/>
      </c>
      <c r="CW384" s="30" t="str">
        <f t="shared" si="248"/>
        <v/>
      </c>
      <c r="CX384" s="30" t="str">
        <f t="shared" si="249"/>
        <v/>
      </c>
      <c r="CY384" s="30" t="str">
        <f t="shared" si="250"/>
        <v/>
      </c>
      <c r="CZ384" s="30" t="str">
        <f t="shared" si="251"/>
        <v/>
      </c>
    </row>
    <row r="385" spans="4:104" s="6" customFormat="1" x14ac:dyDescent="0.25">
      <c r="D385" s="149"/>
      <c r="E385" s="150"/>
      <c r="R385" s="152"/>
      <c r="X385" s="153"/>
      <c r="Y385" s="153"/>
      <c r="Z385" s="153"/>
      <c r="AE385" s="153"/>
      <c r="AT385" s="27" t="str">
        <f t="shared" ca="1" si="232"/>
        <v/>
      </c>
      <c r="AU385" s="27" t="str">
        <f t="shared" si="233"/>
        <v/>
      </c>
      <c r="CE385" s="27" t="str">
        <f t="shared" si="234"/>
        <v/>
      </c>
      <c r="CF385" s="30" t="str">
        <f t="shared" si="230"/>
        <v/>
      </c>
      <c r="CG385" s="30" t="e">
        <f>IF(TRIM(MID(SUBSTITUTE($CE385," ",REPT(" ",99)),COLUMN(#REF!)*99-98,99))="","",DATEVALUE(TRIM(MID(SUBSTITUTE($CE385," ",REPT(" ",99)),COLUMN(#REF!)*99-98,99))))</f>
        <v>#REF!</v>
      </c>
      <c r="CH385" s="30" t="str">
        <f t="shared" si="235"/>
        <v/>
      </c>
      <c r="CI385" s="30" t="str">
        <f t="shared" si="236"/>
        <v/>
      </c>
      <c r="CJ385" s="30" t="str">
        <f t="shared" si="237"/>
        <v/>
      </c>
      <c r="CK385" s="30" t="str">
        <f t="shared" si="238"/>
        <v/>
      </c>
      <c r="CL385" s="30" t="str">
        <f t="shared" si="239"/>
        <v/>
      </c>
      <c r="CM385" s="30" t="str">
        <f t="shared" si="240"/>
        <v/>
      </c>
      <c r="CN385" s="30" t="str">
        <f t="shared" si="241"/>
        <v/>
      </c>
      <c r="CO385" s="30" t="str">
        <f t="shared" si="242"/>
        <v/>
      </c>
      <c r="CP385" s="27" t="str">
        <f t="shared" si="243"/>
        <v/>
      </c>
      <c r="CQ385" s="30" t="str">
        <f t="shared" si="231"/>
        <v/>
      </c>
      <c r="CR385" s="30" t="e">
        <f>IF(TRIM(MID(SUBSTITUTE($CP385," ",REPT(" ",99)),COLUMN(#REF!)*99-98,99))="","",DATEVALUE(TRIM(MID(SUBSTITUTE($CP385," ",REPT(" ",99)),COLUMN(#REF!)*99-98,99))))</f>
        <v>#REF!</v>
      </c>
      <c r="CS385" s="30" t="str">
        <f t="shared" si="244"/>
        <v/>
      </c>
      <c r="CT385" s="30" t="str">
        <f t="shared" si="245"/>
        <v/>
      </c>
      <c r="CU385" s="30" t="str">
        <f t="shared" si="246"/>
        <v/>
      </c>
      <c r="CV385" s="30" t="str">
        <f t="shared" si="247"/>
        <v/>
      </c>
      <c r="CW385" s="30" t="str">
        <f t="shared" si="248"/>
        <v/>
      </c>
      <c r="CX385" s="30" t="str">
        <f t="shared" si="249"/>
        <v/>
      </c>
      <c r="CY385" s="30" t="str">
        <f t="shared" si="250"/>
        <v/>
      </c>
      <c r="CZ385" s="30" t="str">
        <f t="shared" si="251"/>
        <v/>
      </c>
    </row>
    <row r="386" spans="4:104" s="6" customFormat="1" x14ac:dyDescent="0.25">
      <c r="D386" s="149"/>
      <c r="E386" s="150"/>
      <c r="R386" s="152"/>
      <c r="X386" s="153"/>
      <c r="Y386" s="153"/>
      <c r="Z386" s="153"/>
      <c r="AE386" s="153"/>
      <c r="AT386" s="27" t="str">
        <f t="shared" ca="1" si="232"/>
        <v/>
      </c>
      <c r="AU386" s="27" t="str">
        <f t="shared" si="233"/>
        <v/>
      </c>
      <c r="CE386" s="27" t="str">
        <f t="shared" si="234"/>
        <v/>
      </c>
      <c r="CF386" s="30" t="str">
        <f t="shared" si="230"/>
        <v/>
      </c>
      <c r="CG386" s="30" t="e">
        <f>IF(TRIM(MID(SUBSTITUTE($CE386," ",REPT(" ",99)),COLUMN(#REF!)*99-98,99))="","",DATEVALUE(TRIM(MID(SUBSTITUTE($CE386," ",REPT(" ",99)),COLUMN(#REF!)*99-98,99))))</f>
        <v>#REF!</v>
      </c>
      <c r="CH386" s="30" t="str">
        <f t="shared" si="235"/>
        <v/>
      </c>
      <c r="CI386" s="30" t="str">
        <f t="shared" si="236"/>
        <v/>
      </c>
      <c r="CJ386" s="30" t="str">
        <f t="shared" si="237"/>
        <v/>
      </c>
      <c r="CK386" s="30" t="str">
        <f t="shared" si="238"/>
        <v/>
      </c>
      <c r="CL386" s="30" t="str">
        <f t="shared" si="239"/>
        <v/>
      </c>
      <c r="CM386" s="30" t="str">
        <f t="shared" si="240"/>
        <v/>
      </c>
      <c r="CN386" s="30" t="str">
        <f t="shared" si="241"/>
        <v/>
      </c>
      <c r="CO386" s="30" t="str">
        <f t="shared" si="242"/>
        <v/>
      </c>
      <c r="CP386" s="27" t="str">
        <f t="shared" si="243"/>
        <v/>
      </c>
      <c r="CQ386" s="30" t="str">
        <f t="shared" si="231"/>
        <v/>
      </c>
      <c r="CR386" s="30" t="e">
        <f>IF(TRIM(MID(SUBSTITUTE($CP386," ",REPT(" ",99)),COLUMN(#REF!)*99-98,99))="","",DATEVALUE(TRIM(MID(SUBSTITUTE($CP386," ",REPT(" ",99)),COLUMN(#REF!)*99-98,99))))</f>
        <v>#REF!</v>
      </c>
      <c r="CS386" s="30" t="str">
        <f t="shared" si="244"/>
        <v/>
      </c>
      <c r="CT386" s="30" t="str">
        <f t="shared" si="245"/>
        <v/>
      </c>
      <c r="CU386" s="30" t="str">
        <f t="shared" si="246"/>
        <v/>
      </c>
      <c r="CV386" s="30" t="str">
        <f t="shared" si="247"/>
        <v/>
      </c>
      <c r="CW386" s="30" t="str">
        <f t="shared" si="248"/>
        <v/>
      </c>
      <c r="CX386" s="30" t="str">
        <f t="shared" si="249"/>
        <v/>
      </c>
      <c r="CY386" s="30" t="str">
        <f t="shared" si="250"/>
        <v/>
      </c>
      <c r="CZ386" s="30" t="str">
        <f t="shared" si="251"/>
        <v/>
      </c>
    </row>
    <row r="387" spans="4:104" s="6" customFormat="1" x14ac:dyDescent="0.25">
      <c r="D387" s="149"/>
      <c r="E387" s="150"/>
      <c r="R387" s="152"/>
      <c r="X387" s="153"/>
      <c r="Y387" s="153"/>
      <c r="Z387" s="153"/>
      <c r="AE387" s="153"/>
      <c r="AT387" s="27" t="str">
        <f t="shared" ca="1" si="232"/>
        <v/>
      </c>
      <c r="AU387" s="27" t="str">
        <f t="shared" si="233"/>
        <v/>
      </c>
      <c r="CE387" s="27" t="str">
        <f t="shared" si="234"/>
        <v/>
      </c>
      <c r="CF387" s="30" t="str">
        <f t="shared" si="230"/>
        <v/>
      </c>
      <c r="CG387" s="30" t="e">
        <f>IF(TRIM(MID(SUBSTITUTE($CE387," ",REPT(" ",99)),COLUMN(#REF!)*99-98,99))="","",DATEVALUE(TRIM(MID(SUBSTITUTE($CE387," ",REPT(" ",99)),COLUMN(#REF!)*99-98,99))))</f>
        <v>#REF!</v>
      </c>
      <c r="CH387" s="30" t="str">
        <f t="shared" si="235"/>
        <v/>
      </c>
      <c r="CI387" s="30" t="str">
        <f t="shared" si="236"/>
        <v/>
      </c>
      <c r="CJ387" s="30" t="str">
        <f t="shared" si="237"/>
        <v/>
      </c>
      <c r="CK387" s="30" t="str">
        <f t="shared" si="238"/>
        <v/>
      </c>
      <c r="CL387" s="30" t="str">
        <f t="shared" si="239"/>
        <v/>
      </c>
      <c r="CM387" s="30" t="str">
        <f t="shared" si="240"/>
        <v/>
      </c>
      <c r="CN387" s="30" t="str">
        <f t="shared" si="241"/>
        <v/>
      </c>
      <c r="CO387" s="30" t="str">
        <f t="shared" si="242"/>
        <v/>
      </c>
      <c r="CP387" s="27" t="str">
        <f t="shared" si="243"/>
        <v/>
      </c>
      <c r="CQ387" s="30" t="str">
        <f t="shared" si="231"/>
        <v/>
      </c>
      <c r="CR387" s="30" t="e">
        <f>IF(TRIM(MID(SUBSTITUTE($CP387," ",REPT(" ",99)),COLUMN(#REF!)*99-98,99))="","",DATEVALUE(TRIM(MID(SUBSTITUTE($CP387," ",REPT(" ",99)),COLUMN(#REF!)*99-98,99))))</f>
        <v>#REF!</v>
      </c>
      <c r="CS387" s="30" t="str">
        <f t="shared" si="244"/>
        <v/>
      </c>
      <c r="CT387" s="30" t="str">
        <f t="shared" si="245"/>
        <v/>
      </c>
      <c r="CU387" s="30" t="str">
        <f t="shared" si="246"/>
        <v/>
      </c>
      <c r="CV387" s="30" t="str">
        <f t="shared" si="247"/>
        <v/>
      </c>
      <c r="CW387" s="30" t="str">
        <f t="shared" si="248"/>
        <v/>
      </c>
      <c r="CX387" s="30" t="str">
        <f t="shared" si="249"/>
        <v/>
      </c>
      <c r="CY387" s="30" t="str">
        <f t="shared" si="250"/>
        <v/>
      </c>
      <c r="CZ387" s="30" t="str">
        <f t="shared" si="251"/>
        <v/>
      </c>
    </row>
    <row r="388" spans="4:104" s="6" customFormat="1" x14ac:dyDescent="0.25">
      <c r="D388" s="149"/>
      <c r="E388" s="150"/>
      <c r="R388" s="152"/>
      <c r="X388" s="153"/>
      <c r="Y388" s="153"/>
      <c r="Z388" s="153"/>
      <c r="AE388" s="153"/>
      <c r="AT388" s="27" t="str">
        <f t="shared" ca="1" si="232"/>
        <v/>
      </c>
      <c r="AU388" s="27" t="str">
        <f t="shared" si="233"/>
        <v/>
      </c>
      <c r="CE388" s="27" t="str">
        <f t="shared" si="234"/>
        <v/>
      </c>
      <c r="CF388" s="30" t="str">
        <f t="shared" si="230"/>
        <v/>
      </c>
      <c r="CG388" s="30" t="e">
        <f>IF(TRIM(MID(SUBSTITUTE($CE388," ",REPT(" ",99)),COLUMN(#REF!)*99-98,99))="","",DATEVALUE(TRIM(MID(SUBSTITUTE($CE388," ",REPT(" ",99)),COLUMN(#REF!)*99-98,99))))</f>
        <v>#REF!</v>
      </c>
      <c r="CH388" s="30" t="str">
        <f t="shared" si="235"/>
        <v/>
      </c>
      <c r="CI388" s="30" t="str">
        <f t="shared" si="236"/>
        <v/>
      </c>
      <c r="CJ388" s="30" t="str">
        <f t="shared" si="237"/>
        <v/>
      </c>
      <c r="CK388" s="30" t="str">
        <f t="shared" si="238"/>
        <v/>
      </c>
      <c r="CL388" s="30" t="str">
        <f t="shared" si="239"/>
        <v/>
      </c>
      <c r="CM388" s="30" t="str">
        <f t="shared" si="240"/>
        <v/>
      </c>
      <c r="CN388" s="30" t="str">
        <f t="shared" si="241"/>
        <v/>
      </c>
      <c r="CO388" s="30" t="str">
        <f t="shared" si="242"/>
        <v/>
      </c>
      <c r="CP388" s="27" t="str">
        <f t="shared" si="243"/>
        <v/>
      </c>
      <c r="CQ388" s="30" t="str">
        <f t="shared" si="231"/>
        <v/>
      </c>
      <c r="CR388" s="30" t="e">
        <f>IF(TRIM(MID(SUBSTITUTE($CP388," ",REPT(" ",99)),COLUMN(#REF!)*99-98,99))="","",DATEVALUE(TRIM(MID(SUBSTITUTE($CP388," ",REPT(" ",99)),COLUMN(#REF!)*99-98,99))))</f>
        <v>#REF!</v>
      </c>
      <c r="CS388" s="30" t="str">
        <f t="shared" si="244"/>
        <v/>
      </c>
      <c r="CT388" s="30" t="str">
        <f t="shared" si="245"/>
        <v/>
      </c>
      <c r="CU388" s="30" t="str">
        <f t="shared" si="246"/>
        <v/>
      </c>
      <c r="CV388" s="30" t="str">
        <f t="shared" si="247"/>
        <v/>
      </c>
      <c r="CW388" s="30" t="str">
        <f t="shared" si="248"/>
        <v/>
      </c>
      <c r="CX388" s="30" t="str">
        <f t="shared" si="249"/>
        <v/>
      </c>
      <c r="CY388" s="30" t="str">
        <f t="shared" si="250"/>
        <v/>
      </c>
      <c r="CZ388" s="30" t="str">
        <f t="shared" si="251"/>
        <v/>
      </c>
    </row>
    <row r="389" spans="4:104" s="6" customFormat="1" x14ac:dyDescent="0.25">
      <c r="D389" s="149"/>
      <c r="E389" s="150"/>
      <c r="R389" s="152"/>
      <c r="X389" s="153"/>
      <c r="Y389" s="153"/>
      <c r="Z389" s="153"/>
      <c r="AE389" s="153"/>
      <c r="AT389" s="27" t="str">
        <f t="shared" ca="1" si="232"/>
        <v/>
      </c>
      <c r="AU389" s="27" t="str">
        <f t="shared" si="233"/>
        <v/>
      </c>
      <c r="CE389" s="27" t="str">
        <f t="shared" si="234"/>
        <v/>
      </c>
      <c r="CF389" s="30" t="str">
        <f t="shared" si="230"/>
        <v/>
      </c>
      <c r="CG389" s="30" t="e">
        <f>IF(TRIM(MID(SUBSTITUTE($CE389," ",REPT(" ",99)),COLUMN(#REF!)*99-98,99))="","",DATEVALUE(TRIM(MID(SUBSTITUTE($CE389," ",REPT(" ",99)),COLUMN(#REF!)*99-98,99))))</f>
        <v>#REF!</v>
      </c>
      <c r="CH389" s="30" t="str">
        <f t="shared" si="235"/>
        <v/>
      </c>
      <c r="CI389" s="30" t="str">
        <f t="shared" si="236"/>
        <v/>
      </c>
      <c r="CJ389" s="30" t="str">
        <f t="shared" si="237"/>
        <v/>
      </c>
      <c r="CK389" s="30" t="str">
        <f t="shared" si="238"/>
        <v/>
      </c>
      <c r="CL389" s="30" t="str">
        <f t="shared" si="239"/>
        <v/>
      </c>
      <c r="CM389" s="30" t="str">
        <f t="shared" si="240"/>
        <v/>
      </c>
      <c r="CN389" s="30" t="str">
        <f t="shared" si="241"/>
        <v/>
      </c>
      <c r="CO389" s="30" t="str">
        <f t="shared" si="242"/>
        <v/>
      </c>
      <c r="CP389" s="27" t="str">
        <f t="shared" si="243"/>
        <v/>
      </c>
      <c r="CQ389" s="30" t="str">
        <f t="shared" si="231"/>
        <v/>
      </c>
      <c r="CR389" s="30" t="e">
        <f>IF(TRIM(MID(SUBSTITUTE($CP389," ",REPT(" ",99)),COLUMN(#REF!)*99-98,99))="","",DATEVALUE(TRIM(MID(SUBSTITUTE($CP389," ",REPT(" ",99)),COLUMN(#REF!)*99-98,99))))</f>
        <v>#REF!</v>
      </c>
      <c r="CS389" s="30" t="str">
        <f t="shared" si="244"/>
        <v/>
      </c>
      <c r="CT389" s="30" t="str">
        <f t="shared" si="245"/>
        <v/>
      </c>
      <c r="CU389" s="30" t="str">
        <f t="shared" si="246"/>
        <v/>
      </c>
      <c r="CV389" s="30" t="str">
        <f t="shared" si="247"/>
        <v/>
      </c>
      <c r="CW389" s="30" t="str">
        <f t="shared" si="248"/>
        <v/>
      </c>
      <c r="CX389" s="30" t="str">
        <f t="shared" si="249"/>
        <v/>
      </c>
      <c r="CY389" s="30" t="str">
        <f t="shared" si="250"/>
        <v/>
      </c>
      <c r="CZ389" s="30" t="str">
        <f t="shared" si="251"/>
        <v/>
      </c>
    </row>
    <row r="390" spans="4:104" s="6" customFormat="1" x14ac:dyDescent="0.25">
      <c r="D390" s="149"/>
      <c r="E390" s="150"/>
      <c r="R390" s="152"/>
      <c r="X390" s="153"/>
      <c r="Y390" s="153"/>
      <c r="Z390" s="153"/>
      <c r="AE390" s="153"/>
      <c r="AT390" s="27" t="str">
        <f t="shared" ca="1" si="232"/>
        <v/>
      </c>
      <c r="AU390" s="27" t="str">
        <f t="shared" si="233"/>
        <v/>
      </c>
      <c r="CE390" s="27" t="str">
        <f t="shared" si="234"/>
        <v/>
      </c>
      <c r="CF390" s="30" t="str">
        <f t="shared" si="230"/>
        <v/>
      </c>
      <c r="CG390" s="30" t="e">
        <f>IF(TRIM(MID(SUBSTITUTE($CE390," ",REPT(" ",99)),COLUMN(#REF!)*99-98,99))="","",DATEVALUE(TRIM(MID(SUBSTITUTE($CE390," ",REPT(" ",99)),COLUMN(#REF!)*99-98,99))))</f>
        <v>#REF!</v>
      </c>
      <c r="CH390" s="30" t="str">
        <f t="shared" si="235"/>
        <v/>
      </c>
      <c r="CI390" s="30" t="str">
        <f t="shared" si="236"/>
        <v/>
      </c>
      <c r="CJ390" s="30" t="str">
        <f t="shared" si="237"/>
        <v/>
      </c>
      <c r="CK390" s="30" t="str">
        <f t="shared" si="238"/>
        <v/>
      </c>
      <c r="CL390" s="30" t="str">
        <f t="shared" si="239"/>
        <v/>
      </c>
      <c r="CM390" s="30" t="str">
        <f t="shared" si="240"/>
        <v/>
      </c>
      <c r="CN390" s="30" t="str">
        <f t="shared" si="241"/>
        <v/>
      </c>
      <c r="CO390" s="30" t="str">
        <f t="shared" si="242"/>
        <v/>
      </c>
      <c r="CP390" s="27" t="str">
        <f t="shared" si="243"/>
        <v/>
      </c>
      <c r="CQ390" s="30" t="str">
        <f t="shared" si="231"/>
        <v/>
      </c>
      <c r="CR390" s="30" t="e">
        <f>IF(TRIM(MID(SUBSTITUTE($CP390," ",REPT(" ",99)),COLUMN(#REF!)*99-98,99))="","",DATEVALUE(TRIM(MID(SUBSTITUTE($CP390," ",REPT(" ",99)),COLUMN(#REF!)*99-98,99))))</f>
        <v>#REF!</v>
      </c>
      <c r="CS390" s="30" t="str">
        <f t="shared" si="244"/>
        <v/>
      </c>
      <c r="CT390" s="30" t="str">
        <f t="shared" si="245"/>
        <v/>
      </c>
      <c r="CU390" s="30" t="str">
        <f t="shared" si="246"/>
        <v/>
      </c>
      <c r="CV390" s="30" t="str">
        <f t="shared" si="247"/>
        <v/>
      </c>
      <c r="CW390" s="30" t="str">
        <f t="shared" si="248"/>
        <v/>
      </c>
      <c r="CX390" s="30" t="str">
        <f t="shared" si="249"/>
        <v/>
      </c>
      <c r="CY390" s="30" t="str">
        <f t="shared" si="250"/>
        <v/>
      </c>
      <c r="CZ390" s="30" t="str">
        <f t="shared" si="251"/>
        <v/>
      </c>
    </row>
    <row r="391" spans="4:104" s="6" customFormat="1" x14ac:dyDescent="0.25">
      <c r="D391" s="149"/>
      <c r="E391" s="150"/>
      <c r="R391" s="152"/>
      <c r="X391" s="153"/>
      <c r="Y391" s="153"/>
      <c r="Z391" s="153"/>
      <c r="AE391" s="153"/>
      <c r="AT391" s="27" t="str">
        <f t="shared" ca="1" si="232"/>
        <v/>
      </c>
      <c r="AU391" s="27" t="str">
        <f t="shared" si="233"/>
        <v/>
      </c>
      <c r="CE391" s="27" t="str">
        <f t="shared" si="234"/>
        <v/>
      </c>
      <c r="CF391" s="30" t="str">
        <f t="shared" si="230"/>
        <v/>
      </c>
      <c r="CG391" s="30" t="e">
        <f>IF(TRIM(MID(SUBSTITUTE($CE391," ",REPT(" ",99)),COLUMN(#REF!)*99-98,99))="","",DATEVALUE(TRIM(MID(SUBSTITUTE($CE391," ",REPT(" ",99)),COLUMN(#REF!)*99-98,99))))</f>
        <v>#REF!</v>
      </c>
      <c r="CH391" s="30" t="str">
        <f t="shared" si="235"/>
        <v/>
      </c>
      <c r="CI391" s="30" t="str">
        <f t="shared" si="236"/>
        <v/>
      </c>
      <c r="CJ391" s="30" t="str">
        <f t="shared" si="237"/>
        <v/>
      </c>
      <c r="CK391" s="30" t="str">
        <f t="shared" si="238"/>
        <v/>
      </c>
      <c r="CL391" s="30" t="str">
        <f t="shared" si="239"/>
        <v/>
      </c>
      <c r="CM391" s="30" t="str">
        <f t="shared" si="240"/>
        <v/>
      </c>
      <c r="CN391" s="30" t="str">
        <f t="shared" si="241"/>
        <v/>
      </c>
      <c r="CO391" s="30" t="str">
        <f t="shared" si="242"/>
        <v/>
      </c>
      <c r="CP391" s="27" t="str">
        <f t="shared" si="243"/>
        <v/>
      </c>
      <c r="CQ391" s="30" t="str">
        <f t="shared" si="231"/>
        <v/>
      </c>
      <c r="CR391" s="30" t="e">
        <f>IF(TRIM(MID(SUBSTITUTE($CP391," ",REPT(" ",99)),COLUMN(#REF!)*99-98,99))="","",DATEVALUE(TRIM(MID(SUBSTITUTE($CP391," ",REPT(" ",99)),COLUMN(#REF!)*99-98,99))))</f>
        <v>#REF!</v>
      </c>
      <c r="CS391" s="30" t="str">
        <f t="shared" si="244"/>
        <v/>
      </c>
      <c r="CT391" s="30" t="str">
        <f t="shared" si="245"/>
        <v/>
      </c>
      <c r="CU391" s="30" t="str">
        <f t="shared" si="246"/>
        <v/>
      </c>
      <c r="CV391" s="30" t="str">
        <f t="shared" si="247"/>
        <v/>
      </c>
      <c r="CW391" s="30" t="str">
        <f t="shared" si="248"/>
        <v/>
      </c>
      <c r="CX391" s="30" t="str">
        <f t="shared" si="249"/>
        <v/>
      </c>
      <c r="CY391" s="30" t="str">
        <f t="shared" si="250"/>
        <v/>
      </c>
      <c r="CZ391" s="30" t="str">
        <f t="shared" si="251"/>
        <v/>
      </c>
    </row>
    <row r="392" spans="4:104" s="6" customFormat="1" x14ac:dyDescent="0.25">
      <c r="D392" s="149"/>
      <c r="E392" s="150"/>
      <c r="R392" s="152"/>
      <c r="X392" s="153"/>
      <c r="Y392" s="153"/>
      <c r="Z392" s="153"/>
      <c r="AE392" s="153"/>
      <c r="AT392" s="27" t="str">
        <f t="shared" ca="1" si="232"/>
        <v/>
      </c>
      <c r="AU392" s="27" t="str">
        <f t="shared" si="233"/>
        <v/>
      </c>
      <c r="CE392" s="27" t="str">
        <f t="shared" si="234"/>
        <v/>
      </c>
      <c r="CF392" s="30" t="str">
        <f t="shared" si="230"/>
        <v/>
      </c>
      <c r="CG392" s="30" t="e">
        <f>IF(TRIM(MID(SUBSTITUTE($CE392," ",REPT(" ",99)),COLUMN(#REF!)*99-98,99))="","",DATEVALUE(TRIM(MID(SUBSTITUTE($CE392," ",REPT(" ",99)),COLUMN(#REF!)*99-98,99))))</f>
        <v>#REF!</v>
      </c>
      <c r="CH392" s="30" t="str">
        <f t="shared" si="235"/>
        <v/>
      </c>
      <c r="CI392" s="30" t="str">
        <f t="shared" si="236"/>
        <v/>
      </c>
      <c r="CJ392" s="30" t="str">
        <f t="shared" si="237"/>
        <v/>
      </c>
      <c r="CK392" s="30" t="str">
        <f t="shared" si="238"/>
        <v/>
      </c>
      <c r="CL392" s="30" t="str">
        <f t="shared" si="239"/>
        <v/>
      </c>
      <c r="CM392" s="30" t="str">
        <f t="shared" si="240"/>
        <v/>
      </c>
      <c r="CN392" s="30" t="str">
        <f t="shared" si="241"/>
        <v/>
      </c>
      <c r="CO392" s="30" t="str">
        <f t="shared" si="242"/>
        <v/>
      </c>
      <c r="CP392" s="27" t="str">
        <f t="shared" si="243"/>
        <v/>
      </c>
      <c r="CQ392" s="30" t="str">
        <f t="shared" si="231"/>
        <v/>
      </c>
      <c r="CR392" s="30" t="e">
        <f>IF(TRIM(MID(SUBSTITUTE($CP392," ",REPT(" ",99)),COLUMN(#REF!)*99-98,99))="","",DATEVALUE(TRIM(MID(SUBSTITUTE($CP392," ",REPT(" ",99)),COLUMN(#REF!)*99-98,99))))</f>
        <v>#REF!</v>
      </c>
      <c r="CS392" s="30" t="str">
        <f t="shared" si="244"/>
        <v/>
      </c>
      <c r="CT392" s="30" t="str">
        <f t="shared" si="245"/>
        <v/>
      </c>
      <c r="CU392" s="30" t="str">
        <f t="shared" si="246"/>
        <v/>
      </c>
      <c r="CV392" s="30" t="str">
        <f t="shared" si="247"/>
        <v/>
      </c>
      <c r="CW392" s="30" t="str">
        <f t="shared" si="248"/>
        <v/>
      </c>
      <c r="CX392" s="30" t="str">
        <f t="shared" si="249"/>
        <v/>
      </c>
      <c r="CY392" s="30" t="str">
        <f t="shared" si="250"/>
        <v/>
      </c>
      <c r="CZ392" s="30" t="str">
        <f t="shared" si="251"/>
        <v/>
      </c>
    </row>
    <row r="393" spans="4:104" s="6" customFormat="1" x14ac:dyDescent="0.25">
      <c r="D393" s="149"/>
      <c r="E393" s="150"/>
      <c r="R393" s="152"/>
      <c r="X393" s="153"/>
      <c r="Y393" s="153"/>
      <c r="Z393" s="153"/>
      <c r="AE393" s="153"/>
      <c r="AT393" s="27" t="str">
        <f t="shared" ca="1" si="232"/>
        <v/>
      </c>
      <c r="AU393" s="27" t="str">
        <f t="shared" si="233"/>
        <v/>
      </c>
      <c r="CE393" s="27" t="str">
        <f t="shared" si="234"/>
        <v/>
      </c>
      <c r="CF393" s="30" t="str">
        <f t="shared" ref="CF393:CF456" si="252">IF(TRIM(MID(SUBSTITUTE($CE393," ",REPT(" ",99)),COLUMN(A393)*99-98,99))="","",DATEVALUE(TRIM(MID(SUBSTITUTE($CE393," ",REPT(" ",99)),COLUMN(A393)*99-98,99))))</f>
        <v/>
      </c>
      <c r="CG393" s="30" t="e">
        <f>IF(TRIM(MID(SUBSTITUTE($CE393," ",REPT(" ",99)),COLUMN(#REF!)*99-98,99))="","",DATEVALUE(TRIM(MID(SUBSTITUTE($CE393," ",REPT(" ",99)),COLUMN(#REF!)*99-98,99))))</f>
        <v>#REF!</v>
      </c>
      <c r="CH393" s="30" t="str">
        <f t="shared" si="235"/>
        <v/>
      </c>
      <c r="CI393" s="30" t="str">
        <f t="shared" si="236"/>
        <v/>
      </c>
      <c r="CJ393" s="30" t="str">
        <f t="shared" si="237"/>
        <v/>
      </c>
      <c r="CK393" s="30" t="str">
        <f t="shared" si="238"/>
        <v/>
      </c>
      <c r="CL393" s="30" t="str">
        <f t="shared" si="239"/>
        <v/>
      </c>
      <c r="CM393" s="30" t="str">
        <f t="shared" si="240"/>
        <v/>
      </c>
      <c r="CN393" s="30" t="str">
        <f t="shared" si="241"/>
        <v/>
      </c>
      <c r="CO393" s="30" t="str">
        <f t="shared" si="242"/>
        <v/>
      </c>
      <c r="CP393" s="27" t="str">
        <f t="shared" si="243"/>
        <v/>
      </c>
      <c r="CQ393" s="30" t="str">
        <f t="shared" ref="CQ393:CQ456" si="253">IF(TRIM(MID(SUBSTITUTE($CP393," ",REPT(" ",99)),COLUMN(A393)*99-98,99))="","",DATEVALUE(TRIM(MID(SUBSTITUTE($CP393," ",REPT(" ",99)),COLUMN(A393)*99-98,99))))</f>
        <v/>
      </c>
      <c r="CR393" s="30" t="e">
        <f>IF(TRIM(MID(SUBSTITUTE($CP393," ",REPT(" ",99)),COLUMN(#REF!)*99-98,99))="","",DATEVALUE(TRIM(MID(SUBSTITUTE($CP393," ",REPT(" ",99)),COLUMN(#REF!)*99-98,99))))</f>
        <v>#REF!</v>
      </c>
      <c r="CS393" s="30" t="str">
        <f t="shared" si="244"/>
        <v/>
      </c>
      <c r="CT393" s="30" t="str">
        <f t="shared" si="245"/>
        <v/>
      </c>
      <c r="CU393" s="30" t="str">
        <f t="shared" si="246"/>
        <v/>
      </c>
      <c r="CV393" s="30" t="str">
        <f t="shared" si="247"/>
        <v/>
      </c>
      <c r="CW393" s="30" t="str">
        <f t="shared" si="248"/>
        <v/>
      </c>
      <c r="CX393" s="30" t="str">
        <f t="shared" si="249"/>
        <v/>
      </c>
      <c r="CY393" s="30" t="str">
        <f t="shared" si="250"/>
        <v/>
      </c>
      <c r="CZ393" s="30" t="str">
        <f t="shared" si="251"/>
        <v/>
      </c>
    </row>
    <row r="394" spans="4:104" s="6" customFormat="1" x14ac:dyDescent="0.25">
      <c r="D394" s="149"/>
      <c r="E394" s="150"/>
      <c r="R394" s="152"/>
      <c r="X394" s="153"/>
      <c r="Y394" s="153"/>
      <c r="Z394" s="153"/>
      <c r="AE394" s="153"/>
      <c r="AT394" s="27" t="str">
        <f t="shared" ca="1" si="232"/>
        <v/>
      </c>
      <c r="AU394" s="27" t="str">
        <f t="shared" si="233"/>
        <v/>
      </c>
      <c r="CE394" s="27" t="str">
        <f t="shared" si="234"/>
        <v/>
      </c>
      <c r="CF394" s="30" t="str">
        <f t="shared" si="252"/>
        <v/>
      </c>
      <c r="CG394" s="30" t="e">
        <f>IF(TRIM(MID(SUBSTITUTE($CE394," ",REPT(" ",99)),COLUMN(#REF!)*99-98,99))="","",DATEVALUE(TRIM(MID(SUBSTITUTE($CE394," ",REPT(" ",99)),COLUMN(#REF!)*99-98,99))))</f>
        <v>#REF!</v>
      </c>
      <c r="CH394" s="30" t="str">
        <f t="shared" si="235"/>
        <v/>
      </c>
      <c r="CI394" s="30" t="str">
        <f t="shared" si="236"/>
        <v/>
      </c>
      <c r="CJ394" s="30" t="str">
        <f t="shared" si="237"/>
        <v/>
      </c>
      <c r="CK394" s="30" t="str">
        <f t="shared" si="238"/>
        <v/>
      </c>
      <c r="CL394" s="30" t="str">
        <f t="shared" si="239"/>
        <v/>
      </c>
      <c r="CM394" s="30" t="str">
        <f t="shared" si="240"/>
        <v/>
      </c>
      <c r="CN394" s="30" t="str">
        <f t="shared" si="241"/>
        <v/>
      </c>
      <c r="CO394" s="30" t="str">
        <f t="shared" si="242"/>
        <v/>
      </c>
      <c r="CP394" s="27" t="str">
        <f t="shared" si="243"/>
        <v/>
      </c>
      <c r="CQ394" s="30" t="str">
        <f t="shared" si="253"/>
        <v/>
      </c>
      <c r="CR394" s="30" t="e">
        <f>IF(TRIM(MID(SUBSTITUTE($CP394," ",REPT(" ",99)),COLUMN(#REF!)*99-98,99))="","",DATEVALUE(TRIM(MID(SUBSTITUTE($CP394," ",REPT(" ",99)),COLUMN(#REF!)*99-98,99))))</f>
        <v>#REF!</v>
      </c>
      <c r="CS394" s="30" t="str">
        <f t="shared" si="244"/>
        <v/>
      </c>
      <c r="CT394" s="30" t="str">
        <f t="shared" si="245"/>
        <v/>
      </c>
      <c r="CU394" s="30" t="str">
        <f t="shared" si="246"/>
        <v/>
      </c>
      <c r="CV394" s="30" t="str">
        <f t="shared" si="247"/>
        <v/>
      </c>
      <c r="CW394" s="30" t="str">
        <f t="shared" si="248"/>
        <v/>
      </c>
      <c r="CX394" s="30" t="str">
        <f t="shared" si="249"/>
        <v/>
      </c>
      <c r="CY394" s="30" t="str">
        <f t="shared" si="250"/>
        <v/>
      </c>
      <c r="CZ394" s="30" t="str">
        <f t="shared" si="251"/>
        <v/>
      </c>
    </row>
    <row r="395" spans="4:104" s="6" customFormat="1" x14ac:dyDescent="0.25">
      <c r="D395" s="149"/>
      <c r="E395" s="150"/>
      <c r="R395" s="152"/>
      <c r="X395" s="153"/>
      <c r="Y395" s="153"/>
      <c r="Z395" s="153"/>
      <c r="AE395" s="153"/>
      <c r="AT395" s="27" t="str">
        <f t="shared" ca="1" si="232"/>
        <v/>
      </c>
      <c r="AU395" s="27" t="str">
        <f t="shared" si="233"/>
        <v/>
      </c>
      <c r="CE395" s="27" t="str">
        <f t="shared" si="234"/>
        <v/>
      </c>
      <c r="CF395" s="30" t="str">
        <f t="shared" si="252"/>
        <v/>
      </c>
      <c r="CG395" s="30" t="e">
        <f>IF(TRIM(MID(SUBSTITUTE($CE395," ",REPT(" ",99)),COLUMN(#REF!)*99-98,99))="","",DATEVALUE(TRIM(MID(SUBSTITUTE($CE395," ",REPT(" ",99)),COLUMN(#REF!)*99-98,99))))</f>
        <v>#REF!</v>
      </c>
      <c r="CH395" s="30" t="str">
        <f t="shared" si="235"/>
        <v/>
      </c>
      <c r="CI395" s="30" t="str">
        <f t="shared" si="236"/>
        <v/>
      </c>
      <c r="CJ395" s="30" t="str">
        <f t="shared" si="237"/>
        <v/>
      </c>
      <c r="CK395" s="30" t="str">
        <f t="shared" si="238"/>
        <v/>
      </c>
      <c r="CL395" s="30" t="str">
        <f t="shared" si="239"/>
        <v/>
      </c>
      <c r="CM395" s="30" t="str">
        <f t="shared" si="240"/>
        <v/>
      </c>
      <c r="CN395" s="30" t="str">
        <f t="shared" si="241"/>
        <v/>
      </c>
      <c r="CO395" s="30" t="str">
        <f t="shared" si="242"/>
        <v/>
      </c>
      <c r="CP395" s="27" t="str">
        <f t="shared" si="243"/>
        <v/>
      </c>
      <c r="CQ395" s="30" t="str">
        <f t="shared" si="253"/>
        <v/>
      </c>
      <c r="CR395" s="30" t="e">
        <f>IF(TRIM(MID(SUBSTITUTE($CP395," ",REPT(" ",99)),COLUMN(#REF!)*99-98,99))="","",DATEVALUE(TRIM(MID(SUBSTITUTE($CP395," ",REPT(" ",99)),COLUMN(#REF!)*99-98,99))))</f>
        <v>#REF!</v>
      </c>
      <c r="CS395" s="30" t="str">
        <f t="shared" si="244"/>
        <v/>
      </c>
      <c r="CT395" s="30" t="str">
        <f t="shared" si="245"/>
        <v/>
      </c>
      <c r="CU395" s="30" t="str">
        <f t="shared" si="246"/>
        <v/>
      </c>
      <c r="CV395" s="30" t="str">
        <f t="shared" si="247"/>
        <v/>
      </c>
      <c r="CW395" s="30" t="str">
        <f t="shared" si="248"/>
        <v/>
      </c>
      <c r="CX395" s="30" t="str">
        <f t="shared" si="249"/>
        <v/>
      </c>
      <c r="CY395" s="30" t="str">
        <f t="shared" si="250"/>
        <v/>
      </c>
      <c r="CZ395" s="30" t="str">
        <f t="shared" si="251"/>
        <v/>
      </c>
    </row>
    <row r="396" spans="4:104" s="6" customFormat="1" x14ac:dyDescent="0.25">
      <c r="D396" s="149"/>
      <c r="E396" s="150"/>
      <c r="R396" s="152"/>
      <c r="X396" s="153"/>
      <c r="Y396" s="153"/>
      <c r="Z396" s="153"/>
      <c r="AE396" s="153"/>
      <c r="AT396" s="27" t="str">
        <f t="shared" ca="1" si="232"/>
        <v/>
      </c>
      <c r="AU396" s="27" t="str">
        <f t="shared" si="233"/>
        <v/>
      </c>
      <c r="CE396" s="27" t="str">
        <f t="shared" si="234"/>
        <v/>
      </c>
      <c r="CF396" s="30" t="str">
        <f t="shared" si="252"/>
        <v/>
      </c>
      <c r="CG396" s="30" t="e">
        <f>IF(TRIM(MID(SUBSTITUTE($CE396," ",REPT(" ",99)),COLUMN(#REF!)*99-98,99))="","",DATEVALUE(TRIM(MID(SUBSTITUTE($CE396," ",REPT(" ",99)),COLUMN(#REF!)*99-98,99))))</f>
        <v>#REF!</v>
      </c>
      <c r="CH396" s="30" t="str">
        <f t="shared" si="235"/>
        <v/>
      </c>
      <c r="CI396" s="30" t="str">
        <f t="shared" si="236"/>
        <v/>
      </c>
      <c r="CJ396" s="30" t="str">
        <f t="shared" si="237"/>
        <v/>
      </c>
      <c r="CK396" s="30" t="str">
        <f t="shared" si="238"/>
        <v/>
      </c>
      <c r="CL396" s="30" t="str">
        <f t="shared" si="239"/>
        <v/>
      </c>
      <c r="CM396" s="30" t="str">
        <f t="shared" si="240"/>
        <v/>
      </c>
      <c r="CN396" s="30" t="str">
        <f t="shared" si="241"/>
        <v/>
      </c>
      <c r="CO396" s="30" t="str">
        <f t="shared" si="242"/>
        <v/>
      </c>
      <c r="CP396" s="27" t="str">
        <f t="shared" si="243"/>
        <v/>
      </c>
      <c r="CQ396" s="30" t="str">
        <f t="shared" si="253"/>
        <v/>
      </c>
      <c r="CR396" s="30" t="e">
        <f>IF(TRIM(MID(SUBSTITUTE($CP396," ",REPT(" ",99)),COLUMN(#REF!)*99-98,99))="","",DATEVALUE(TRIM(MID(SUBSTITUTE($CP396," ",REPT(" ",99)),COLUMN(#REF!)*99-98,99))))</f>
        <v>#REF!</v>
      </c>
      <c r="CS396" s="30" t="str">
        <f t="shared" si="244"/>
        <v/>
      </c>
      <c r="CT396" s="30" t="str">
        <f t="shared" si="245"/>
        <v/>
      </c>
      <c r="CU396" s="30" t="str">
        <f t="shared" si="246"/>
        <v/>
      </c>
      <c r="CV396" s="30" t="str">
        <f t="shared" si="247"/>
        <v/>
      </c>
      <c r="CW396" s="30" t="str">
        <f t="shared" si="248"/>
        <v/>
      </c>
      <c r="CX396" s="30" t="str">
        <f t="shared" si="249"/>
        <v/>
      </c>
      <c r="CY396" s="30" t="str">
        <f t="shared" si="250"/>
        <v/>
      </c>
      <c r="CZ396" s="30" t="str">
        <f t="shared" si="251"/>
        <v/>
      </c>
    </row>
    <row r="397" spans="4:104" s="6" customFormat="1" x14ac:dyDescent="0.25">
      <c r="D397" s="149"/>
      <c r="E397" s="150"/>
      <c r="R397" s="152"/>
      <c r="X397" s="153"/>
      <c r="Y397" s="153"/>
      <c r="Z397" s="153"/>
      <c r="AE397" s="153"/>
      <c r="AT397" s="27" t="str">
        <f t="shared" ca="1" si="232"/>
        <v/>
      </c>
      <c r="AU397" s="27" t="str">
        <f t="shared" si="233"/>
        <v/>
      </c>
      <c r="CE397" s="27" t="str">
        <f t="shared" si="234"/>
        <v/>
      </c>
      <c r="CF397" s="30" t="str">
        <f t="shared" si="252"/>
        <v/>
      </c>
      <c r="CG397" s="30" t="e">
        <f>IF(TRIM(MID(SUBSTITUTE($CE397," ",REPT(" ",99)),COLUMN(#REF!)*99-98,99))="","",DATEVALUE(TRIM(MID(SUBSTITUTE($CE397," ",REPT(" ",99)),COLUMN(#REF!)*99-98,99))))</f>
        <v>#REF!</v>
      </c>
      <c r="CH397" s="30" t="str">
        <f t="shared" si="235"/>
        <v/>
      </c>
      <c r="CI397" s="30" t="str">
        <f t="shared" si="236"/>
        <v/>
      </c>
      <c r="CJ397" s="30" t="str">
        <f t="shared" si="237"/>
        <v/>
      </c>
      <c r="CK397" s="30" t="str">
        <f t="shared" si="238"/>
        <v/>
      </c>
      <c r="CL397" s="30" t="str">
        <f t="shared" si="239"/>
        <v/>
      </c>
      <c r="CM397" s="30" t="str">
        <f t="shared" si="240"/>
        <v/>
      </c>
      <c r="CN397" s="30" t="str">
        <f t="shared" si="241"/>
        <v/>
      </c>
      <c r="CO397" s="30" t="str">
        <f t="shared" si="242"/>
        <v/>
      </c>
      <c r="CP397" s="27" t="str">
        <f t="shared" si="243"/>
        <v/>
      </c>
      <c r="CQ397" s="30" t="str">
        <f t="shared" si="253"/>
        <v/>
      </c>
      <c r="CR397" s="30" t="e">
        <f>IF(TRIM(MID(SUBSTITUTE($CP397," ",REPT(" ",99)),COLUMN(#REF!)*99-98,99))="","",DATEVALUE(TRIM(MID(SUBSTITUTE($CP397," ",REPT(" ",99)),COLUMN(#REF!)*99-98,99))))</f>
        <v>#REF!</v>
      </c>
      <c r="CS397" s="30" t="str">
        <f t="shared" si="244"/>
        <v/>
      </c>
      <c r="CT397" s="30" t="str">
        <f t="shared" si="245"/>
        <v/>
      </c>
      <c r="CU397" s="30" t="str">
        <f t="shared" si="246"/>
        <v/>
      </c>
      <c r="CV397" s="30" t="str">
        <f t="shared" si="247"/>
        <v/>
      </c>
      <c r="CW397" s="30" t="str">
        <f t="shared" si="248"/>
        <v/>
      </c>
      <c r="CX397" s="30" t="str">
        <f t="shared" si="249"/>
        <v/>
      </c>
      <c r="CY397" s="30" t="str">
        <f t="shared" si="250"/>
        <v/>
      </c>
      <c r="CZ397" s="30" t="str">
        <f t="shared" si="251"/>
        <v/>
      </c>
    </row>
    <row r="398" spans="4:104" s="6" customFormat="1" x14ac:dyDescent="0.25">
      <c r="D398" s="149"/>
      <c r="E398" s="150"/>
      <c r="R398" s="152"/>
      <c r="X398" s="153"/>
      <c r="Y398" s="153"/>
      <c r="Z398" s="153"/>
      <c r="AE398" s="153"/>
      <c r="AT398" s="27" t="str">
        <f t="shared" ca="1" si="232"/>
        <v/>
      </c>
      <c r="AU398" s="27" t="str">
        <f t="shared" si="233"/>
        <v/>
      </c>
      <c r="CE398" s="27" t="str">
        <f t="shared" si="234"/>
        <v/>
      </c>
      <c r="CF398" s="30" t="str">
        <f t="shared" si="252"/>
        <v/>
      </c>
      <c r="CG398" s="30" t="e">
        <f>IF(TRIM(MID(SUBSTITUTE($CE398," ",REPT(" ",99)),COLUMN(#REF!)*99-98,99))="","",DATEVALUE(TRIM(MID(SUBSTITUTE($CE398," ",REPT(" ",99)),COLUMN(#REF!)*99-98,99))))</f>
        <v>#REF!</v>
      </c>
      <c r="CH398" s="30" t="str">
        <f t="shared" si="235"/>
        <v/>
      </c>
      <c r="CI398" s="30" t="str">
        <f t="shared" si="236"/>
        <v/>
      </c>
      <c r="CJ398" s="30" t="str">
        <f t="shared" si="237"/>
        <v/>
      </c>
      <c r="CK398" s="30" t="str">
        <f t="shared" si="238"/>
        <v/>
      </c>
      <c r="CL398" s="30" t="str">
        <f t="shared" si="239"/>
        <v/>
      </c>
      <c r="CM398" s="30" t="str">
        <f t="shared" si="240"/>
        <v/>
      </c>
      <c r="CN398" s="30" t="str">
        <f t="shared" si="241"/>
        <v/>
      </c>
      <c r="CO398" s="30" t="str">
        <f t="shared" si="242"/>
        <v/>
      </c>
      <c r="CP398" s="27" t="str">
        <f t="shared" si="243"/>
        <v/>
      </c>
      <c r="CQ398" s="30" t="str">
        <f t="shared" si="253"/>
        <v/>
      </c>
      <c r="CR398" s="30" t="e">
        <f>IF(TRIM(MID(SUBSTITUTE($CP398," ",REPT(" ",99)),COLUMN(#REF!)*99-98,99))="","",DATEVALUE(TRIM(MID(SUBSTITUTE($CP398," ",REPT(" ",99)),COLUMN(#REF!)*99-98,99))))</f>
        <v>#REF!</v>
      </c>
      <c r="CS398" s="30" t="str">
        <f t="shared" si="244"/>
        <v/>
      </c>
      <c r="CT398" s="30" t="str">
        <f t="shared" si="245"/>
        <v/>
      </c>
      <c r="CU398" s="30" t="str">
        <f t="shared" si="246"/>
        <v/>
      </c>
      <c r="CV398" s="30" t="str">
        <f t="shared" si="247"/>
        <v/>
      </c>
      <c r="CW398" s="30" t="str">
        <f t="shared" si="248"/>
        <v/>
      </c>
      <c r="CX398" s="30" t="str">
        <f t="shared" si="249"/>
        <v/>
      </c>
      <c r="CY398" s="30" t="str">
        <f t="shared" si="250"/>
        <v/>
      </c>
      <c r="CZ398" s="30" t="str">
        <f t="shared" si="251"/>
        <v/>
      </c>
    </row>
    <row r="399" spans="4:104" s="6" customFormat="1" x14ac:dyDescent="0.25">
      <c r="D399" s="149"/>
      <c r="E399" s="150"/>
      <c r="R399" s="152"/>
      <c r="X399" s="153"/>
      <c r="Y399" s="153"/>
      <c r="Z399" s="153"/>
      <c r="AE399" s="153"/>
      <c r="AT399" s="27" t="str">
        <f t="shared" ca="1" si="232"/>
        <v/>
      </c>
      <c r="AU399" s="27" t="str">
        <f t="shared" si="233"/>
        <v/>
      </c>
      <c r="CE399" s="27" t="str">
        <f t="shared" si="234"/>
        <v/>
      </c>
      <c r="CF399" s="30" t="str">
        <f t="shared" si="252"/>
        <v/>
      </c>
      <c r="CG399" s="30" t="e">
        <f>IF(TRIM(MID(SUBSTITUTE($CE399," ",REPT(" ",99)),COLUMN(#REF!)*99-98,99))="","",DATEVALUE(TRIM(MID(SUBSTITUTE($CE399," ",REPT(" ",99)),COLUMN(#REF!)*99-98,99))))</f>
        <v>#REF!</v>
      </c>
      <c r="CH399" s="30" t="str">
        <f t="shared" si="235"/>
        <v/>
      </c>
      <c r="CI399" s="30" t="str">
        <f t="shared" si="236"/>
        <v/>
      </c>
      <c r="CJ399" s="30" t="str">
        <f t="shared" si="237"/>
        <v/>
      </c>
      <c r="CK399" s="30" t="str">
        <f t="shared" si="238"/>
        <v/>
      </c>
      <c r="CL399" s="30" t="str">
        <f t="shared" si="239"/>
        <v/>
      </c>
      <c r="CM399" s="30" t="str">
        <f t="shared" si="240"/>
        <v/>
      </c>
      <c r="CN399" s="30" t="str">
        <f t="shared" si="241"/>
        <v/>
      </c>
      <c r="CO399" s="30" t="str">
        <f t="shared" si="242"/>
        <v/>
      </c>
      <c r="CP399" s="27" t="str">
        <f t="shared" si="243"/>
        <v/>
      </c>
      <c r="CQ399" s="30" t="str">
        <f t="shared" si="253"/>
        <v/>
      </c>
      <c r="CR399" s="30" t="e">
        <f>IF(TRIM(MID(SUBSTITUTE($CP399," ",REPT(" ",99)),COLUMN(#REF!)*99-98,99))="","",DATEVALUE(TRIM(MID(SUBSTITUTE($CP399," ",REPT(" ",99)),COLUMN(#REF!)*99-98,99))))</f>
        <v>#REF!</v>
      </c>
      <c r="CS399" s="30" t="str">
        <f t="shared" si="244"/>
        <v/>
      </c>
      <c r="CT399" s="30" t="str">
        <f t="shared" si="245"/>
        <v/>
      </c>
      <c r="CU399" s="30" t="str">
        <f t="shared" si="246"/>
        <v/>
      </c>
      <c r="CV399" s="30" t="str">
        <f t="shared" si="247"/>
        <v/>
      </c>
      <c r="CW399" s="30" t="str">
        <f t="shared" si="248"/>
        <v/>
      </c>
      <c r="CX399" s="30" t="str">
        <f t="shared" si="249"/>
        <v/>
      </c>
      <c r="CY399" s="30" t="str">
        <f t="shared" si="250"/>
        <v/>
      </c>
      <c r="CZ399" s="30" t="str">
        <f t="shared" si="251"/>
        <v/>
      </c>
    </row>
    <row r="400" spans="4:104" s="6" customFormat="1" x14ac:dyDescent="0.25">
      <c r="D400" s="149"/>
      <c r="E400" s="150"/>
      <c r="R400" s="152"/>
      <c r="X400" s="153"/>
      <c r="Y400" s="153"/>
      <c r="Z400" s="153"/>
      <c r="AE400" s="153"/>
      <c r="AT400" s="27" t="str">
        <f t="shared" ca="1" si="232"/>
        <v/>
      </c>
      <c r="AU400" s="27" t="str">
        <f t="shared" si="233"/>
        <v/>
      </c>
      <c r="CE400" s="27" t="str">
        <f t="shared" si="234"/>
        <v/>
      </c>
      <c r="CF400" s="30" t="str">
        <f t="shared" si="252"/>
        <v/>
      </c>
      <c r="CG400" s="30" t="e">
        <f>IF(TRIM(MID(SUBSTITUTE($CE400," ",REPT(" ",99)),COLUMN(#REF!)*99-98,99))="","",DATEVALUE(TRIM(MID(SUBSTITUTE($CE400," ",REPT(" ",99)),COLUMN(#REF!)*99-98,99))))</f>
        <v>#REF!</v>
      </c>
      <c r="CH400" s="30" t="str">
        <f t="shared" si="235"/>
        <v/>
      </c>
      <c r="CI400" s="30" t="str">
        <f t="shared" si="236"/>
        <v/>
      </c>
      <c r="CJ400" s="30" t="str">
        <f t="shared" si="237"/>
        <v/>
      </c>
      <c r="CK400" s="30" t="str">
        <f t="shared" si="238"/>
        <v/>
      </c>
      <c r="CL400" s="30" t="str">
        <f t="shared" si="239"/>
        <v/>
      </c>
      <c r="CM400" s="30" t="str">
        <f t="shared" si="240"/>
        <v/>
      </c>
      <c r="CN400" s="30" t="str">
        <f t="shared" si="241"/>
        <v/>
      </c>
      <c r="CO400" s="30" t="str">
        <f t="shared" si="242"/>
        <v/>
      </c>
      <c r="CP400" s="27" t="str">
        <f t="shared" si="243"/>
        <v/>
      </c>
      <c r="CQ400" s="30" t="str">
        <f t="shared" si="253"/>
        <v/>
      </c>
      <c r="CR400" s="30" t="e">
        <f>IF(TRIM(MID(SUBSTITUTE($CP400," ",REPT(" ",99)),COLUMN(#REF!)*99-98,99))="","",DATEVALUE(TRIM(MID(SUBSTITUTE($CP400," ",REPT(" ",99)),COLUMN(#REF!)*99-98,99))))</f>
        <v>#REF!</v>
      </c>
      <c r="CS400" s="30" t="str">
        <f t="shared" si="244"/>
        <v/>
      </c>
      <c r="CT400" s="30" t="str">
        <f t="shared" si="245"/>
        <v/>
      </c>
      <c r="CU400" s="30" t="str">
        <f t="shared" si="246"/>
        <v/>
      </c>
      <c r="CV400" s="30" t="str">
        <f t="shared" si="247"/>
        <v/>
      </c>
      <c r="CW400" s="30" t="str">
        <f t="shared" si="248"/>
        <v/>
      </c>
      <c r="CX400" s="30" t="str">
        <f t="shared" si="249"/>
        <v/>
      </c>
      <c r="CY400" s="30" t="str">
        <f t="shared" si="250"/>
        <v/>
      </c>
      <c r="CZ400" s="30" t="str">
        <f t="shared" si="251"/>
        <v/>
      </c>
    </row>
    <row r="401" spans="4:104" s="6" customFormat="1" x14ac:dyDescent="0.25">
      <c r="D401" s="149"/>
      <c r="E401" s="150"/>
      <c r="R401" s="152"/>
      <c r="X401" s="153"/>
      <c r="Y401" s="153"/>
      <c r="Z401" s="153"/>
      <c r="AE401" s="153"/>
      <c r="AT401" s="27" t="str">
        <f t="shared" ca="1" si="232"/>
        <v/>
      </c>
      <c r="AU401" s="27" t="str">
        <f t="shared" si="233"/>
        <v/>
      </c>
      <c r="CE401" s="27" t="str">
        <f t="shared" si="234"/>
        <v/>
      </c>
      <c r="CF401" s="30" t="str">
        <f t="shared" si="252"/>
        <v/>
      </c>
      <c r="CG401" s="30" t="e">
        <f>IF(TRIM(MID(SUBSTITUTE($CE401," ",REPT(" ",99)),COLUMN(#REF!)*99-98,99))="","",DATEVALUE(TRIM(MID(SUBSTITUTE($CE401," ",REPT(" ",99)),COLUMN(#REF!)*99-98,99))))</f>
        <v>#REF!</v>
      </c>
      <c r="CH401" s="30" t="str">
        <f t="shared" si="235"/>
        <v/>
      </c>
      <c r="CI401" s="30" t="str">
        <f t="shared" si="236"/>
        <v/>
      </c>
      <c r="CJ401" s="30" t="str">
        <f t="shared" si="237"/>
        <v/>
      </c>
      <c r="CK401" s="30" t="str">
        <f t="shared" si="238"/>
        <v/>
      </c>
      <c r="CL401" s="30" t="str">
        <f t="shared" si="239"/>
        <v/>
      </c>
      <c r="CM401" s="30" t="str">
        <f t="shared" si="240"/>
        <v/>
      </c>
      <c r="CN401" s="30" t="str">
        <f t="shared" si="241"/>
        <v/>
      </c>
      <c r="CO401" s="30" t="str">
        <f t="shared" si="242"/>
        <v/>
      </c>
      <c r="CP401" s="27" t="str">
        <f t="shared" si="243"/>
        <v/>
      </c>
      <c r="CQ401" s="30" t="str">
        <f t="shared" si="253"/>
        <v/>
      </c>
      <c r="CR401" s="30" t="e">
        <f>IF(TRIM(MID(SUBSTITUTE($CP401," ",REPT(" ",99)),COLUMN(#REF!)*99-98,99))="","",DATEVALUE(TRIM(MID(SUBSTITUTE($CP401," ",REPT(" ",99)),COLUMN(#REF!)*99-98,99))))</f>
        <v>#REF!</v>
      </c>
      <c r="CS401" s="30" t="str">
        <f t="shared" si="244"/>
        <v/>
      </c>
      <c r="CT401" s="30" t="str">
        <f t="shared" si="245"/>
        <v/>
      </c>
      <c r="CU401" s="30" t="str">
        <f t="shared" si="246"/>
        <v/>
      </c>
      <c r="CV401" s="30" t="str">
        <f t="shared" si="247"/>
        <v/>
      </c>
      <c r="CW401" s="30" t="str">
        <f t="shared" si="248"/>
        <v/>
      </c>
      <c r="CX401" s="30" t="str">
        <f t="shared" si="249"/>
        <v/>
      </c>
      <c r="CY401" s="30" t="str">
        <f t="shared" si="250"/>
        <v/>
      </c>
      <c r="CZ401" s="30" t="str">
        <f t="shared" si="251"/>
        <v/>
      </c>
    </row>
    <row r="402" spans="4:104" s="6" customFormat="1" x14ac:dyDescent="0.25">
      <c r="D402" s="149"/>
      <c r="E402" s="150"/>
      <c r="R402" s="152"/>
      <c r="X402" s="153"/>
      <c r="Y402" s="153"/>
      <c r="Z402" s="153"/>
      <c r="AE402" s="153"/>
      <c r="AT402" s="27" t="str">
        <f t="shared" ca="1" si="232"/>
        <v/>
      </c>
      <c r="AU402" s="27" t="str">
        <f t="shared" si="233"/>
        <v/>
      </c>
      <c r="CE402" s="27" t="str">
        <f t="shared" si="234"/>
        <v/>
      </c>
      <c r="CF402" s="30" t="str">
        <f t="shared" si="252"/>
        <v/>
      </c>
      <c r="CG402" s="30" t="e">
        <f>IF(TRIM(MID(SUBSTITUTE($CE402," ",REPT(" ",99)),COLUMN(#REF!)*99-98,99))="","",DATEVALUE(TRIM(MID(SUBSTITUTE($CE402," ",REPT(" ",99)),COLUMN(#REF!)*99-98,99))))</f>
        <v>#REF!</v>
      </c>
      <c r="CH402" s="30" t="str">
        <f t="shared" si="235"/>
        <v/>
      </c>
      <c r="CI402" s="30" t="str">
        <f t="shared" si="236"/>
        <v/>
      </c>
      <c r="CJ402" s="30" t="str">
        <f t="shared" si="237"/>
        <v/>
      </c>
      <c r="CK402" s="30" t="str">
        <f t="shared" si="238"/>
        <v/>
      </c>
      <c r="CL402" s="30" t="str">
        <f t="shared" si="239"/>
        <v/>
      </c>
      <c r="CM402" s="30" t="str">
        <f t="shared" si="240"/>
        <v/>
      </c>
      <c r="CN402" s="30" t="str">
        <f t="shared" si="241"/>
        <v/>
      </c>
      <c r="CO402" s="30" t="str">
        <f t="shared" si="242"/>
        <v/>
      </c>
      <c r="CP402" s="27" t="str">
        <f t="shared" si="243"/>
        <v/>
      </c>
      <c r="CQ402" s="30" t="str">
        <f t="shared" si="253"/>
        <v/>
      </c>
      <c r="CR402" s="30" t="e">
        <f>IF(TRIM(MID(SUBSTITUTE($CP402," ",REPT(" ",99)),COLUMN(#REF!)*99-98,99))="","",DATEVALUE(TRIM(MID(SUBSTITUTE($CP402," ",REPT(" ",99)),COLUMN(#REF!)*99-98,99))))</f>
        <v>#REF!</v>
      </c>
      <c r="CS402" s="30" t="str">
        <f t="shared" si="244"/>
        <v/>
      </c>
      <c r="CT402" s="30" t="str">
        <f t="shared" si="245"/>
        <v/>
      </c>
      <c r="CU402" s="30" t="str">
        <f t="shared" si="246"/>
        <v/>
      </c>
      <c r="CV402" s="30" t="str">
        <f t="shared" si="247"/>
        <v/>
      </c>
      <c r="CW402" s="30" t="str">
        <f t="shared" si="248"/>
        <v/>
      </c>
      <c r="CX402" s="30" t="str">
        <f t="shared" si="249"/>
        <v/>
      </c>
      <c r="CY402" s="30" t="str">
        <f t="shared" si="250"/>
        <v/>
      </c>
      <c r="CZ402" s="30" t="str">
        <f t="shared" si="251"/>
        <v/>
      </c>
    </row>
    <row r="403" spans="4:104" s="6" customFormat="1" x14ac:dyDescent="0.25">
      <c r="D403" s="149"/>
      <c r="E403" s="150"/>
      <c r="R403" s="152"/>
      <c r="X403" s="153"/>
      <c r="Y403" s="153"/>
      <c r="Z403" s="153"/>
      <c r="AE403" s="153"/>
      <c r="AT403" s="27" t="str">
        <f t="shared" ca="1" si="232"/>
        <v/>
      </c>
      <c r="AU403" s="27" t="str">
        <f t="shared" si="233"/>
        <v/>
      </c>
      <c r="CE403" s="27" t="str">
        <f t="shared" si="234"/>
        <v/>
      </c>
      <c r="CF403" s="30" t="str">
        <f t="shared" si="252"/>
        <v/>
      </c>
      <c r="CG403" s="30" t="e">
        <f>IF(TRIM(MID(SUBSTITUTE($CE403," ",REPT(" ",99)),COLUMN(#REF!)*99-98,99))="","",DATEVALUE(TRIM(MID(SUBSTITUTE($CE403," ",REPT(" ",99)),COLUMN(#REF!)*99-98,99))))</f>
        <v>#REF!</v>
      </c>
      <c r="CH403" s="30" t="str">
        <f t="shared" si="235"/>
        <v/>
      </c>
      <c r="CI403" s="30" t="str">
        <f t="shared" si="236"/>
        <v/>
      </c>
      <c r="CJ403" s="30" t="str">
        <f t="shared" si="237"/>
        <v/>
      </c>
      <c r="CK403" s="30" t="str">
        <f t="shared" si="238"/>
        <v/>
      </c>
      <c r="CL403" s="30" t="str">
        <f t="shared" si="239"/>
        <v/>
      </c>
      <c r="CM403" s="30" t="str">
        <f t="shared" si="240"/>
        <v/>
      </c>
      <c r="CN403" s="30" t="str">
        <f t="shared" si="241"/>
        <v/>
      </c>
      <c r="CO403" s="30" t="str">
        <f t="shared" si="242"/>
        <v/>
      </c>
      <c r="CP403" s="27" t="str">
        <f t="shared" si="243"/>
        <v/>
      </c>
      <c r="CQ403" s="30" t="str">
        <f t="shared" si="253"/>
        <v/>
      </c>
      <c r="CR403" s="30" t="e">
        <f>IF(TRIM(MID(SUBSTITUTE($CP403," ",REPT(" ",99)),COLUMN(#REF!)*99-98,99))="","",DATEVALUE(TRIM(MID(SUBSTITUTE($CP403," ",REPT(" ",99)),COLUMN(#REF!)*99-98,99))))</f>
        <v>#REF!</v>
      </c>
      <c r="CS403" s="30" t="str">
        <f t="shared" si="244"/>
        <v/>
      </c>
      <c r="CT403" s="30" t="str">
        <f t="shared" si="245"/>
        <v/>
      </c>
      <c r="CU403" s="30" t="str">
        <f t="shared" si="246"/>
        <v/>
      </c>
      <c r="CV403" s="30" t="str">
        <f t="shared" si="247"/>
        <v/>
      </c>
      <c r="CW403" s="30" t="str">
        <f t="shared" si="248"/>
        <v/>
      </c>
      <c r="CX403" s="30" t="str">
        <f t="shared" si="249"/>
        <v/>
      </c>
      <c r="CY403" s="30" t="str">
        <f t="shared" si="250"/>
        <v/>
      </c>
      <c r="CZ403" s="30" t="str">
        <f t="shared" si="251"/>
        <v/>
      </c>
    </row>
    <row r="404" spans="4:104" s="6" customFormat="1" x14ac:dyDescent="0.25">
      <c r="D404" s="149"/>
      <c r="E404" s="150"/>
      <c r="R404" s="152"/>
      <c r="X404" s="153"/>
      <c r="Y404" s="153"/>
      <c r="Z404" s="153"/>
      <c r="AE404" s="153"/>
      <c r="AT404" s="27" t="str">
        <f t="shared" ca="1" si="232"/>
        <v/>
      </c>
      <c r="AU404" s="27" t="str">
        <f t="shared" si="233"/>
        <v/>
      </c>
      <c r="CE404" s="27" t="str">
        <f t="shared" si="234"/>
        <v/>
      </c>
      <c r="CF404" s="30" t="str">
        <f t="shared" si="252"/>
        <v/>
      </c>
      <c r="CG404" s="30" t="e">
        <f>IF(TRIM(MID(SUBSTITUTE($CE404," ",REPT(" ",99)),COLUMN(#REF!)*99-98,99))="","",DATEVALUE(TRIM(MID(SUBSTITUTE($CE404," ",REPT(" ",99)),COLUMN(#REF!)*99-98,99))))</f>
        <v>#REF!</v>
      </c>
      <c r="CH404" s="30" t="str">
        <f t="shared" si="235"/>
        <v/>
      </c>
      <c r="CI404" s="30" t="str">
        <f t="shared" si="236"/>
        <v/>
      </c>
      <c r="CJ404" s="30" t="str">
        <f t="shared" si="237"/>
        <v/>
      </c>
      <c r="CK404" s="30" t="str">
        <f t="shared" si="238"/>
        <v/>
      </c>
      <c r="CL404" s="30" t="str">
        <f t="shared" si="239"/>
        <v/>
      </c>
      <c r="CM404" s="30" t="str">
        <f t="shared" si="240"/>
        <v/>
      </c>
      <c r="CN404" s="30" t="str">
        <f t="shared" si="241"/>
        <v/>
      </c>
      <c r="CO404" s="30" t="str">
        <f t="shared" si="242"/>
        <v/>
      </c>
      <c r="CP404" s="27" t="str">
        <f t="shared" si="243"/>
        <v/>
      </c>
      <c r="CQ404" s="30" t="str">
        <f t="shared" si="253"/>
        <v/>
      </c>
      <c r="CR404" s="30" t="e">
        <f>IF(TRIM(MID(SUBSTITUTE($CP404," ",REPT(" ",99)),COLUMN(#REF!)*99-98,99))="","",DATEVALUE(TRIM(MID(SUBSTITUTE($CP404," ",REPT(" ",99)),COLUMN(#REF!)*99-98,99))))</f>
        <v>#REF!</v>
      </c>
      <c r="CS404" s="30" t="str">
        <f t="shared" si="244"/>
        <v/>
      </c>
      <c r="CT404" s="30" t="str">
        <f t="shared" si="245"/>
        <v/>
      </c>
      <c r="CU404" s="30" t="str">
        <f t="shared" si="246"/>
        <v/>
      </c>
      <c r="CV404" s="30" t="str">
        <f t="shared" si="247"/>
        <v/>
      </c>
      <c r="CW404" s="30" t="str">
        <f t="shared" si="248"/>
        <v/>
      </c>
      <c r="CX404" s="30" t="str">
        <f t="shared" si="249"/>
        <v/>
      </c>
      <c r="CY404" s="30" t="str">
        <f t="shared" si="250"/>
        <v/>
      </c>
      <c r="CZ404" s="30" t="str">
        <f t="shared" si="251"/>
        <v/>
      </c>
    </row>
    <row r="405" spans="4:104" s="6" customFormat="1" x14ac:dyDescent="0.25">
      <c r="D405" s="149"/>
      <c r="E405" s="150"/>
      <c r="R405" s="152"/>
      <c r="X405" s="153"/>
      <c r="Y405" s="153"/>
      <c r="Z405" s="153"/>
      <c r="AE405" s="153"/>
      <c r="AT405" s="27" t="str">
        <f t="shared" ca="1" si="232"/>
        <v/>
      </c>
      <c r="AU405" s="27" t="str">
        <f t="shared" si="233"/>
        <v/>
      </c>
      <c r="CE405" s="27" t="str">
        <f t="shared" si="234"/>
        <v/>
      </c>
      <c r="CF405" s="30" t="str">
        <f t="shared" si="252"/>
        <v/>
      </c>
      <c r="CG405" s="30" t="e">
        <f>IF(TRIM(MID(SUBSTITUTE($CE405," ",REPT(" ",99)),COLUMN(#REF!)*99-98,99))="","",DATEVALUE(TRIM(MID(SUBSTITUTE($CE405," ",REPT(" ",99)),COLUMN(#REF!)*99-98,99))))</f>
        <v>#REF!</v>
      </c>
      <c r="CH405" s="30" t="str">
        <f t="shared" si="235"/>
        <v/>
      </c>
      <c r="CI405" s="30" t="str">
        <f t="shared" si="236"/>
        <v/>
      </c>
      <c r="CJ405" s="30" t="str">
        <f t="shared" si="237"/>
        <v/>
      </c>
      <c r="CK405" s="30" t="str">
        <f t="shared" si="238"/>
        <v/>
      </c>
      <c r="CL405" s="30" t="str">
        <f t="shared" si="239"/>
        <v/>
      </c>
      <c r="CM405" s="30" t="str">
        <f t="shared" si="240"/>
        <v/>
      </c>
      <c r="CN405" s="30" t="str">
        <f t="shared" si="241"/>
        <v/>
      </c>
      <c r="CO405" s="30" t="str">
        <f t="shared" si="242"/>
        <v/>
      </c>
      <c r="CP405" s="27" t="str">
        <f t="shared" si="243"/>
        <v/>
      </c>
      <c r="CQ405" s="30" t="str">
        <f t="shared" si="253"/>
        <v/>
      </c>
      <c r="CR405" s="30" t="e">
        <f>IF(TRIM(MID(SUBSTITUTE($CP405," ",REPT(" ",99)),COLUMN(#REF!)*99-98,99))="","",DATEVALUE(TRIM(MID(SUBSTITUTE($CP405," ",REPT(" ",99)),COLUMN(#REF!)*99-98,99))))</f>
        <v>#REF!</v>
      </c>
      <c r="CS405" s="30" t="str">
        <f t="shared" si="244"/>
        <v/>
      </c>
      <c r="CT405" s="30" t="str">
        <f t="shared" si="245"/>
        <v/>
      </c>
      <c r="CU405" s="30" t="str">
        <f t="shared" si="246"/>
        <v/>
      </c>
      <c r="CV405" s="30" t="str">
        <f t="shared" si="247"/>
        <v/>
      </c>
      <c r="CW405" s="30" t="str">
        <f t="shared" si="248"/>
        <v/>
      </c>
      <c r="CX405" s="30" t="str">
        <f t="shared" si="249"/>
        <v/>
      </c>
      <c r="CY405" s="30" t="str">
        <f t="shared" si="250"/>
        <v/>
      </c>
      <c r="CZ405" s="30" t="str">
        <f t="shared" si="251"/>
        <v/>
      </c>
    </row>
    <row r="406" spans="4:104" s="6" customFormat="1" x14ac:dyDescent="0.25">
      <c r="D406" s="149"/>
      <c r="E406" s="150"/>
      <c r="R406" s="152"/>
      <c r="X406" s="153"/>
      <c r="Y406" s="153"/>
      <c r="Z406" s="153"/>
      <c r="AE406" s="153"/>
      <c r="AT406" s="27" t="str">
        <f t="shared" ca="1" si="232"/>
        <v/>
      </c>
      <c r="AU406" s="27" t="str">
        <f t="shared" si="233"/>
        <v/>
      </c>
      <c r="CE406" s="27" t="str">
        <f t="shared" si="234"/>
        <v/>
      </c>
      <c r="CF406" s="30" t="str">
        <f t="shared" si="252"/>
        <v/>
      </c>
      <c r="CG406" s="30" t="e">
        <f>IF(TRIM(MID(SUBSTITUTE($CE406," ",REPT(" ",99)),COLUMN(#REF!)*99-98,99))="","",DATEVALUE(TRIM(MID(SUBSTITUTE($CE406," ",REPT(" ",99)),COLUMN(#REF!)*99-98,99))))</f>
        <v>#REF!</v>
      </c>
      <c r="CH406" s="30" t="str">
        <f t="shared" si="235"/>
        <v/>
      </c>
      <c r="CI406" s="30" t="str">
        <f t="shared" si="236"/>
        <v/>
      </c>
      <c r="CJ406" s="30" t="str">
        <f t="shared" si="237"/>
        <v/>
      </c>
      <c r="CK406" s="30" t="str">
        <f t="shared" si="238"/>
        <v/>
      </c>
      <c r="CL406" s="30" t="str">
        <f t="shared" si="239"/>
        <v/>
      </c>
      <c r="CM406" s="30" t="str">
        <f t="shared" si="240"/>
        <v/>
      </c>
      <c r="CN406" s="30" t="str">
        <f t="shared" si="241"/>
        <v/>
      </c>
      <c r="CO406" s="30" t="str">
        <f t="shared" si="242"/>
        <v/>
      </c>
      <c r="CP406" s="27" t="str">
        <f t="shared" si="243"/>
        <v/>
      </c>
      <c r="CQ406" s="30" t="str">
        <f t="shared" si="253"/>
        <v/>
      </c>
      <c r="CR406" s="30" t="e">
        <f>IF(TRIM(MID(SUBSTITUTE($CP406," ",REPT(" ",99)),COLUMN(#REF!)*99-98,99))="","",DATEVALUE(TRIM(MID(SUBSTITUTE($CP406," ",REPT(" ",99)),COLUMN(#REF!)*99-98,99))))</f>
        <v>#REF!</v>
      </c>
      <c r="CS406" s="30" t="str">
        <f t="shared" si="244"/>
        <v/>
      </c>
      <c r="CT406" s="30" t="str">
        <f t="shared" si="245"/>
        <v/>
      </c>
      <c r="CU406" s="30" t="str">
        <f t="shared" si="246"/>
        <v/>
      </c>
      <c r="CV406" s="30" t="str">
        <f t="shared" si="247"/>
        <v/>
      </c>
      <c r="CW406" s="30" t="str">
        <f t="shared" si="248"/>
        <v/>
      </c>
      <c r="CX406" s="30" t="str">
        <f t="shared" si="249"/>
        <v/>
      </c>
      <c r="CY406" s="30" t="str">
        <f t="shared" si="250"/>
        <v/>
      </c>
      <c r="CZ406" s="30" t="str">
        <f t="shared" si="251"/>
        <v/>
      </c>
    </row>
    <row r="407" spans="4:104" s="6" customFormat="1" x14ac:dyDescent="0.25">
      <c r="D407" s="149"/>
      <c r="E407" s="150"/>
      <c r="R407" s="152"/>
      <c r="X407" s="153"/>
      <c r="Y407" s="153"/>
      <c r="Z407" s="153"/>
      <c r="AE407" s="153"/>
      <c r="AT407" s="27" t="str">
        <f t="shared" ca="1" si="232"/>
        <v/>
      </c>
      <c r="AU407" s="27" t="str">
        <f t="shared" si="233"/>
        <v/>
      </c>
      <c r="CE407" s="27" t="str">
        <f t="shared" si="234"/>
        <v/>
      </c>
      <c r="CF407" s="30" t="str">
        <f t="shared" si="252"/>
        <v/>
      </c>
      <c r="CG407" s="30" t="e">
        <f>IF(TRIM(MID(SUBSTITUTE($CE407," ",REPT(" ",99)),COLUMN(#REF!)*99-98,99))="","",DATEVALUE(TRIM(MID(SUBSTITUTE($CE407," ",REPT(" ",99)),COLUMN(#REF!)*99-98,99))))</f>
        <v>#REF!</v>
      </c>
      <c r="CH407" s="30" t="str">
        <f t="shared" si="235"/>
        <v/>
      </c>
      <c r="CI407" s="30" t="str">
        <f t="shared" si="236"/>
        <v/>
      </c>
      <c r="CJ407" s="30" t="str">
        <f t="shared" si="237"/>
        <v/>
      </c>
      <c r="CK407" s="30" t="str">
        <f t="shared" si="238"/>
        <v/>
      </c>
      <c r="CL407" s="30" t="str">
        <f t="shared" si="239"/>
        <v/>
      </c>
      <c r="CM407" s="30" t="str">
        <f t="shared" si="240"/>
        <v/>
      </c>
      <c r="CN407" s="30" t="str">
        <f t="shared" si="241"/>
        <v/>
      </c>
      <c r="CO407" s="30" t="str">
        <f t="shared" si="242"/>
        <v/>
      </c>
      <c r="CP407" s="27" t="str">
        <f t="shared" si="243"/>
        <v/>
      </c>
      <c r="CQ407" s="30" t="str">
        <f t="shared" si="253"/>
        <v/>
      </c>
      <c r="CR407" s="30" t="e">
        <f>IF(TRIM(MID(SUBSTITUTE($CP407," ",REPT(" ",99)),COLUMN(#REF!)*99-98,99))="","",DATEVALUE(TRIM(MID(SUBSTITUTE($CP407," ",REPT(" ",99)),COLUMN(#REF!)*99-98,99))))</f>
        <v>#REF!</v>
      </c>
      <c r="CS407" s="30" t="str">
        <f t="shared" si="244"/>
        <v/>
      </c>
      <c r="CT407" s="30" t="str">
        <f t="shared" si="245"/>
        <v/>
      </c>
      <c r="CU407" s="30" t="str">
        <f t="shared" si="246"/>
        <v/>
      </c>
      <c r="CV407" s="30" t="str">
        <f t="shared" si="247"/>
        <v/>
      </c>
      <c r="CW407" s="30" t="str">
        <f t="shared" si="248"/>
        <v/>
      </c>
      <c r="CX407" s="30" t="str">
        <f t="shared" si="249"/>
        <v/>
      </c>
      <c r="CY407" s="30" t="str">
        <f t="shared" si="250"/>
        <v/>
      </c>
      <c r="CZ407" s="30" t="str">
        <f t="shared" si="251"/>
        <v/>
      </c>
    </row>
    <row r="408" spans="4:104" s="6" customFormat="1" x14ac:dyDescent="0.25">
      <c r="D408" s="149"/>
      <c r="E408" s="150"/>
      <c r="R408" s="152"/>
      <c r="X408" s="153"/>
      <c r="Y408" s="153"/>
      <c r="Z408" s="153"/>
      <c r="AE408" s="153"/>
      <c r="AT408" s="27" t="str">
        <f t="shared" ca="1" si="232"/>
        <v/>
      </c>
      <c r="AU408" s="27" t="str">
        <f t="shared" si="233"/>
        <v/>
      </c>
      <c r="CE408" s="27" t="str">
        <f t="shared" si="234"/>
        <v/>
      </c>
      <c r="CF408" s="30" t="str">
        <f t="shared" si="252"/>
        <v/>
      </c>
      <c r="CG408" s="30" t="e">
        <f>IF(TRIM(MID(SUBSTITUTE($CE408," ",REPT(" ",99)),COLUMN(#REF!)*99-98,99))="","",DATEVALUE(TRIM(MID(SUBSTITUTE($CE408," ",REPT(" ",99)),COLUMN(#REF!)*99-98,99))))</f>
        <v>#REF!</v>
      </c>
      <c r="CH408" s="30" t="str">
        <f t="shared" si="235"/>
        <v/>
      </c>
      <c r="CI408" s="30" t="str">
        <f t="shared" si="236"/>
        <v/>
      </c>
      <c r="CJ408" s="30" t="str">
        <f t="shared" si="237"/>
        <v/>
      </c>
      <c r="CK408" s="30" t="str">
        <f t="shared" si="238"/>
        <v/>
      </c>
      <c r="CL408" s="30" t="str">
        <f t="shared" si="239"/>
        <v/>
      </c>
      <c r="CM408" s="30" t="str">
        <f t="shared" si="240"/>
        <v/>
      </c>
      <c r="CN408" s="30" t="str">
        <f t="shared" si="241"/>
        <v/>
      </c>
      <c r="CO408" s="30" t="str">
        <f t="shared" si="242"/>
        <v/>
      </c>
      <c r="CP408" s="27" t="str">
        <f t="shared" si="243"/>
        <v/>
      </c>
      <c r="CQ408" s="30" t="str">
        <f t="shared" si="253"/>
        <v/>
      </c>
      <c r="CR408" s="30" t="e">
        <f>IF(TRIM(MID(SUBSTITUTE($CP408," ",REPT(" ",99)),COLUMN(#REF!)*99-98,99))="","",DATEVALUE(TRIM(MID(SUBSTITUTE($CP408," ",REPT(" ",99)),COLUMN(#REF!)*99-98,99))))</f>
        <v>#REF!</v>
      </c>
      <c r="CS408" s="30" t="str">
        <f t="shared" si="244"/>
        <v/>
      </c>
      <c r="CT408" s="30" t="str">
        <f t="shared" si="245"/>
        <v/>
      </c>
      <c r="CU408" s="30" t="str">
        <f t="shared" si="246"/>
        <v/>
      </c>
      <c r="CV408" s="30" t="str">
        <f t="shared" si="247"/>
        <v/>
      </c>
      <c r="CW408" s="30" t="str">
        <f t="shared" si="248"/>
        <v/>
      </c>
      <c r="CX408" s="30" t="str">
        <f t="shared" si="249"/>
        <v/>
      </c>
      <c r="CY408" s="30" t="str">
        <f t="shared" si="250"/>
        <v/>
      </c>
      <c r="CZ408" s="30" t="str">
        <f t="shared" si="251"/>
        <v/>
      </c>
    </row>
    <row r="409" spans="4:104" s="6" customFormat="1" x14ac:dyDescent="0.25">
      <c r="D409" s="149"/>
      <c r="E409" s="150"/>
      <c r="R409" s="152"/>
      <c r="X409" s="153"/>
      <c r="Y409" s="153"/>
      <c r="Z409" s="153"/>
      <c r="AE409" s="153"/>
      <c r="AT409" s="27" t="str">
        <f t="shared" ca="1" si="232"/>
        <v/>
      </c>
      <c r="AU409" s="27" t="str">
        <f t="shared" si="233"/>
        <v/>
      </c>
      <c r="CE409" s="27" t="str">
        <f t="shared" si="234"/>
        <v/>
      </c>
      <c r="CF409" s="30" t="str">
        <f t="shared" si="252"/>
        <v/>
      </c>
      <c r="CG409" s="30" t="e">
        <f>IF(TRIM(MID(SUBSTITUTE($CE409," ",REPT(" ",99)),COLUMN(#REF!)*99-98,99))="","",DATEVALUE(TRIM(MID(SUBSTITUTE($CE409," ",REPT(" ",99)),COLUMN(#REF!)*99-98,99))))</f>
        <v>#REF!</v>
      </c>
      <c r="CH409" s="30" t="str">
        <f t="shared" si="235"/>
        <v/>
      </c>
      <c r="CI409" s="30" t="str">
        <f t="shared" si="236"/>
        <v/>
      </c>
      <c r="CJ409" s="30" t="str">
        <f t="shared" si="237"/>
        <v/>
      </c>
      <c r="CK409" s="30" t="str">
        <f t="shared" si="238"/>
        <v/>
      </c>
      <c r="CL409" s="30" t="str">
        <f t="shared" si="239"/>
        <v/>
      </c>
      <c r="CM409" s="30" t="str">
        <f t="shared" si="240"/>
        <v/>
      </c>
      <c r="CN409" s="30" t="str">
        <f t="shared" si="241"/>
        <v/>
      </c>
      <c r="CO409" s="30" t="str">
        <f t="shared" si="242"/>
        <v/>
      </c>
      <c r="CP409" s="27" t="str">
        <f t="shared" si="243"/>
        <v/>
      </c>
      <c r="CQ409" s="30" t="str">
        <f t="shared" si="253"/>
        <v/>
      </c>
      <c r="CR409" s="30" t="e">
        <f>IF(TRIM(MID(SUBSTITUTE($CP409," ",REPT(" ",99)),COLUMN(#REF!)*99-98,99))="","",DATEVALUE(TRIM(MID(SUBSTITUTE($CP409," ",REPT(" ",99)),COLUMN(#REF!)*99-98,99))))</f>
        <v>#REF!</v>
      </c>
      <c r="CS409" s="30" t="str">
        <f t="shared" si="244"/>
        <v/>
      </c>
      <c r="CT409" s="30" t="str">
        <f t="shared" si="245"/>
        <v/>
      </c>
      <c r="CU409" s="30" t="str">
        <f t="shared" si="246"/>
        <v/>
      </c>
      <c r="CV409" s="30" t="str">
        <f t="shared" si="247"/>
        <v/>
      </c>
      <c r="CW409" s="30" t="str">
        <f t="shared" si="248"/>
        <v/>
      </c>
      <c r="CX409" s="30" t="str">
        <f t="shared" si="249"/>
        <v/>
      </c>
      <c r="CY409" s="30" t="str">
        <f t="shared" si="250"/>
        <v/>
      </c>
      <c r="CZ409" s="30" t="str">
        <f t="shared" si="251"/>
        <v/>
      </c>
    </row>
    <row r="410" spans="4:104" s="6" customFormat="1" x14ac:dyDescent="0.25">
      <c r="D410" s="149"/>
      <c r="E410" s="150"/>
      <c r="R410" s="152"/>
      <c r="X410" s="153"/>
      <c r="Y410" s="153"/>
      <c r="Z410" s="153"/>
      <c r="AE410" s="153"/>
      <c r="AT410" s="27" t="str">
        <f t="shared" ca="1" si="232"/>
        <v/>
      </c>
      <c r="AU410" s="27" t="str">
        <f t="shared" si="233"/>
        <v/>
      </c>
      <c r="CE410" s="27" t="str">
        <f t="shared" si="234"/>
        <v/>
      </c>
      <c r="CF410" s="30" t="str">
        <f t="shared" si="252"/>
        <v/>
      </c>
      <c r="CG410" s="30" t="e">
        <f>IF(TRIM(MID(SUBSTITUTE($CE410," ",REPT(" ",99)),COLUMN(#REF!)*99-98,99))="","",DATEVALUE(TRIM(MID(SUBSTITUTE($CE410," ",REPT(" ",99)),COLUMN(#REF!)*99-98,99))))</f>
        <v>#REF!</v>
      </c>
      <c r="CH410" s="30" t="str">
        <f t="shared" si="235"/>
        <v/>
      </c>
      <c r="CI410" s="30" t="str">
        <f t="shared" si="236"/>
        <v/>
      </c>
      <c r="CJ410" s="30" t="str">
        <f t="shared" si="237"/>
        <v/>
      </c>
      <c r="CK410" s="30" t="str">
        <f t="shared" si="238"/>
        <v/>
      </c>
      <c r="CL410" s="30" t="str">
        <f t="shared" si="239"/>
        <v/>
      </c>
      <c r="CM410" s="30" t="str">
        <f t="shared" si="240"/>
        <v/>
      </c>
      <c r="CN410" s="30" t="str">
        <f t="shared" si="241"/>
        <v/>
      </c>
      <c r="CO410" s="30" t="str">
        <f t="shared" si="242"/>
        <v/>
      </c>
      <c r="CP410" s="27" t="str">
        <f t="shared" si="243"/>
        <v/>
      </c>
      <c r="CQ410" s="30" t="str">
        <f t="shared" si="253"/>
        <v/>
      </c>
      <c r="CR410" s="30" t="e">
        <f>IF(TRIM(MID(SUBSTITUTE($CP410," ",REPT(" ",99)),COLUMN(#REF!)*99-98,99))="","",DATEVALUE(TRIM(MID(SUBSTITUTE($CP410," ",REPT(" ",99)),COLUMN(#REF!)*99-98,99))))</f>
        <v>#REF!</v>
      </c>
      <c r="CS410" s="30" t="str">
        <f t="shared" si="244"/>
        <v/>
      </c>
      <c r="CT410" s="30" t="str">
        <f t="shared" si="245"/>
        <v/>
      </c>
      <c r="CU410" s="30" t="str">
        <f t="shared" si="246"/>
        <v/>
      </c>
      <c r="CV410" s="30" t="str">
        <f t="shared" si="247"/>
        <v/>
      </c>
      <c r="CW410" s="30" t="str">
        <f t="shared" si="248"/>
        <v/>
      </c>
      <c r="CX410" s="30" t="str">
        <f t="shared" si="249"/>
        <v/>
      </c>
      <c r="CY410" s="30" t="str">
        <f t="shared" si="250"/>
        <v/>
      </c>
      <c r="CZ410" s="30" t="str">
        <f t="shared" si="251"/>
        <v/>
      </c>
    </row>
    <row r="411" spans="4:104" s="6" customFormat="1" x14ac:dyDescent="0.25">
      <c r="D411" s="149"/>
      <c r="E411" s="150"/>
      <c r="R411" s="152"/>
      <c r="X411" s="153"/>
      <c r="Y411" s="153"/>
      <c r="Z411" s="153"/>
      <c r="AE411" s="153"/>
      <c r="AT411" s="27" t="str">
        <f t="shared" ca="1" si="232"/>
        <v/>
      </c>
      <c r="AU411" s="27" t="str">
        <f t="shared" si="233"/>
        <v/>
      </c>
      <c r="CE411" s="27" t="str">
        <f t="shared" si="234"/>
        <v/>
      </c>
      <c r="CF411" s="30" t="str">
        <f t="shared" si="252"/>
        <v/>
      </c>
      <c r="CG411" s="30" t="e">
        <f>IF(TRIM(MID(SUBSTITUTE($CE411," ",REPT(" ",99)),COLUMN(#REF!)*99-98,99))="","",DATEVALUE(TRIM(MID(SUBSTITUTE($CE411," ",REPT(" ",99)),COLUMN(#REF!)*99-98,99))))</f>
        <v>#REF!</v>
      </c>
      <c r="CH411" s="30" t="str">
        <f t="shared" si="235"/>
        <v/>
      </c>
      <c r="CI411" s="30" t="str">
        <f t="shared" si="236"/>
        <v/>
      </c>
      <c r="CJ411" s="30" t="str">
        <f t="shared" si="237"/>
        <v/>
      </c>
      <c r="CK411" s="30" t="str">
        <f t="shared" si="238"/>
        <v/>
      </c>
      <c r="CL411" s="30" t="str">
        <f t="shared" si="239"/>
        <v/>
      </c>
      <c r="CM411" s="30" t="str">
        <f t="shared" si="240"/>
        <v/>
      </c>
      <c r="CN411" s="30" t="str">
        <f t="shared" si="241"/>
        <v/>
      </c>
      <c r="CO411" s="30" t="str">
        <f t="shared" si="242"/>
        <v/>
      </c>
      <c r="CP411" s="27" t="str">
        <f t="shared" si="243"/>
        <v/>
      </c>
      <c r="CQ411" s="30" t="str">
        <f t="shared" si="253"/>
        <v/>
      </c>
      <c r="CR411" s="30" t="e">
        <f>IF(TRIM(MID(SUBSTITUTE($CP411," ",REPT(" ",99)),COLUMN(#REF!)*99-98,99))="","",DATEVALUE(TRIM(MID(SUBSTITUTE($CP411," ",REPT(" ",99)),COLUMN(#REF!)*99-98,99))))</f>
        <v>#REF!</v>
      </c>
      <c r="CS411" s="30" t="str">
        <f t="shared" si="244"/>
        <v/>
      </c>
      <c r="CT411" s="30" t="str">
        <f t="shared" si="245"/>
        <v/>
      </c>
      <c r="CU411" s="30" t="str">
        <f t="shared" si="246"/>
        <v/>
      </c>
      <c r="CV411" s="30" t="str">
        <f t="shared" si="247"/>
        <v/>
      </c>
      <c r="CW411" s="30" t="str">
        <f t="shared" si="248"/>
        <v/>
      </c>
      <c r="CX411" s="30" t="str">
        <f t="shared" si="249"/>
        <v/>
      </c>
      <c r="CY411" s="30" t="str">
        <f t="shared" si="250"/>
        <v/>
      </c>
      <c r="CZ411" s="30" t="str">
        <f t="shared" si="251"/>
        <v/>
      </c>
    </row>
    <row r="412" spans="4:104" s="6" customFormat="1" x14ac:dyDescent="0.25">
      <c r="D412" s="149"/>
      <c r="E412" s="150"/>
      <c r="R412" s="152"/>
      <c r="X412" s="153"/>
      <c r="Y412" s="153"/>
      <c r="Z412" s="153"/>
      <c r="AE412" s="153"/>
      <c r="AT412" s="27" t="str">
        <f t="shared" ca="1" si="232"/>
        <v/>
      </c>
      <c r="AU412" s="27" t="str">
        <f t="shared" si="233"/>
        <v/>
      </c>
      <c r="CE412" s="27" t="str">
        <f t="shared" si="234"/>
        <v/>
      </c>
      <c r="CF412" s="30" t="str">
        <f t="shared" si="252"/>
        <v/>
      </c>
      <c r="CG412" s="30" t="e">
        <f>IF(TRIM(MID(SUBSTITUTE($CE412," ",REPT(" ",99)),COLUMN(#REF!)*99-98,99))="","",DATEVALUE(TRIM(MID(SUBSTITUTE($CE412," ",REPT(" ",99)),COLUMN(#REF!)*99-98,99))))</f>
        <v>#REF!</v>
      </c>
      <c r="CH412" s="30" t="str">
        <f t="shared" si="235"/>
        <v/>
      </c>
      <c r="CI412" s="30" t="str">
        <f t="shared" si="236"/>
        <v/>
      </c>
      <c r="CJ412" s="30" t="str">
        <f t="shared" si="237"/>
        <v/>
      </c>
      <c r="CK412" s="30" t="str">
        <f t="shared" si="238"/>
        <v/>
      </c>
      <c r="CL412" s="30" t="str">
        <f t="shared" si="239"/>
        <v/>
      </c>
      <c r="CM412" s="30" t="str">
        <f t="shared" si="240"/>
        <v/>
      </c>
      <c r="CN412" s="30" t="str">
        <f t="shared" si="241"/>
        <v/>
      </c>
      <c r="CO412" s="30" t="str">
        <f t="shared" si="242"/>
        <v/>
      </c>
      <c r="CP412" s="27" t="str">
        <f t="shared" si="243"/>
        <v/>
      </c>
      <c r="CQ412" s="30" t="str">
        <f t="shared" si="253"/>
        <v/>
      </c>
      <c r="CR412" s="30" t="e">
        <f>IF(TRIM(MID(SUBSTITUTE($CP412," ",REPT(" ",99)),COLUMN(#REF!)*99-98,99))="","",DATEVALUE(TRIM(MID(SUBSTITUTE($CP412," ",REPT(" ",99)),COLUMN(#REF!)*99-98,99))))</f>
        <v>#REF!</v>
      </c>
      <c r="CS412" s="30" t="str">
        <f t="shared" si="244"/>
        <v/>
      </c>
      <c r="CT412" s="30" t="str">
        <f t="shared" si="245"/>
        <v/>
      </c>
      <c r="CU412" s="30" t="str">
        <f t="shared" si="246"/>
        <v/>
      </c>
      <c r="CV412" s="30" t="str">
        <f t="shared" si="247"/>
        <v/>
      </c>
      <c r="CW412" s="30" t="str">
        <f t="shared" si="248"/>
        <v/>
      </c>
      <c r="CX412" s="30" t="str">
        <f t="shared" si="249"/>
        <v/>
      </c>
      <c r="CY412" s="30" t="str">
        <f t="shared" si="250"/>
        <v/>
      </c>
      <c r="CZ412" s="30" t="str">
        <f t="shared" si="251"/>
        <v/>
      </c>
    </row>
    <row r="413" spans="4:104" s="6" customFormat="1" x14ac:dyDescent="0.25">
      <c r="D413" s="149"/>
      <c r="E413" s="150"/>
      <c r="R413" s="152"/>
      <c r="X413" s="153"/>
      <c r="Y413" s="153"/>
      <c r="Z413" s="153"/>
      <c r="AE413" s="153"/>
      <c r="AT413" s="27" t="str">
        <f t="shared" ca="1" si="232"/>
        <v/>
      </c>
      <c r="AU413" s="27" t="str">
        <f t="shared" si="233"/>
        <v/>
      </c>
      <c r="CE413" s="27" t="str">
        <f t="shared" si="234"/>
        <v/>
      </c>
      <c r="CF413" s="30" t="str">
        <f t="shared" si="252"/>
        <v/>
      </c>
      <c r="CG413" s="30" t="e">
        <f>IF(TRIM(MID(SUBSTITUTE($CE413," ",REPT(" ",99)),COLUMN(#REF!)*99-98,99))="","",DATEVALUE(TRIM(MID(SUBSTITUTE($CE413," ",REPT(" ",99)),COLUMN(#REF!)*99-98,99))))</f>
        <v>#REF!</v>
      </c>
      <c r="CH413" s="30" t="str">
        <f t="shared" si="235"/>
        <v/>
      </c>
      <c r="CI413" s="30" t="str">
        <f t="shared" si="236"/>
        <v/>
      </c>
      <c r="CJ413" s="30" t="str">
        <f t="shared" si="237"/>
        <v/>
      </c>
      <c r="CK413" s="30" t="str">
        <f t="shared" si="238"/>
        <v/>
      </c>
      <c r="CL413" s="30" t="str">
        <f t="shared" si="239"/>
        <v/>
      </c>
      <c r="CM413" s="30" t="str">
        <f t="shared" si="240"/>
        <v/>
      </c>
      <c r="CN413" s="30" t="str">
        <f t="shared" si="241"/>
        <v/>
      </c>
      <c r="CO413" s="30" t="str">
        <f t="shared" si="242"/>
        <v/>
      </c>
      <c r="CP413" s="27" t="str">
        <f t="shared" si="243"/>
        <v/>
      </c>
      <c r="CQ413" s="30" t="str">
        <f t="shared" si="253"/>
        <v/>
      </c>
      <c r="CR413" s="30" t="e">
        <f>IF(TRIM(MID(SUBSTITUTE($CP413," ",REPT(" ",99)),COLUMN(#REF!)*99-98,99))="","",DATEVALUE(TRIM(MID(SUBSTITUTE($CP413," ",REPT(" ",99)),COLUMN(#REF!)*99-98,99))))</f>
        <v>#REF!</v>
      </c>
      <c r="CS413" s="30" t="str">
        <f t="shared" si="244"/>
        <v/>
      </c>
      <c r="CT413" s="30" t="str">
        <f t="shared" si="245"/>
        <v/>
      </c>
      <c r="CU413" s="30" t="str">
        <f t="shared" si="246"/>
        <v/>
      </c>
      <c r="CV413" s="30" t="str">
        <f t="shared" si="247"/>
        <v/>
      </c>
      <c r="CW413" s="30" t="str">
        <f t="shared" si="248"/>
        <v/>
      </c>
      <c r="CX413" s="30" t="str">
        <f t="shared" si="249"/>
        <v/>
      </c>
      <c r="CY413" s="30" t="str">
        <f t="shared" si="250"/>
        <v/>
      </c>
      <c r="CZ413" s="30" t="str">
        <f t="shared" si="251"/>
        <v/>
      </c>
    </row>
    <row r="414" spans="4:104" s="6" customFormat="1" x14ac:dyDescent="0.25">
      <c r="D414" s="149"/>
      <c r="E414" s="150"/>
      <c r="R414" s="152"/>
      <c r="X414" s="153"/>
      <c r="Y414" s="153"/>
      <c r="Z414" s="153"/>
      <c r="AE414" s="153"/>
      <c r="AT414" s="27" t="str">
        <f t="shared" ca="1" si="232"/>
        <v/>
      </c>
      <c r="AU414" s="27" t="str">
        <f t="shared" si="233"/>
        <v/>
      </c>
      <c r="CE414" s="27" t="str">
        <f t="shared" si="234"/>
        <v/>
      </c>
      <c r="CF414" s="30" t="str">
        <f t="shared" si="252"/>
        <v/>
      </c>
      <c r="CG414" s="30" t="e">
        <f>IF(TRIM(MID(SUBSTITUTE($CE414," ",REPT(" ",99)),COLUMN(#REF!)*99-98,99))="","",DATEVALUE(TRIM(MID(SUBSTITUTE($CE414," ",REPT(" ",99)),COLUMN(#REF!)*99-98,99))))</f>
        <v>#REF!</v>
      </c>
      <c r="CH414" s="30" t="str">
        <f t="shared" si="235"/>
        <v/>
      </c>
      <c r="CI414" s="30" t="str">
        <f t="shared" si="236"/>
        <v/>
      </c>
      <c r="CJ414" s="30" t="str">
        <f t="shared" si="237"/>
        <v/>
      </c>
      <c r="CK414" s="30" t="str">
        <f t="shared" si="238"/>
        <v/>
      </c>
      <c r="CL414" s="30" t="str">
        <f t="shared" si="239"/>
        <v/>
      </c>
      <c r="CM414" s="30" t="str">
        <f t="shared" si="240"/>
        <v/>
      </c>
      <c r="CN414" s="30" t="str">
        <f t="shared" si="241"/>
        <v/>
      </c>
      <c r="CO414" s="30" t="str">
        <f t="shared" si="242"/>
        <v/>
      </c>
      <c r="CP414" s="27" t="str">
        <f t="shared" si="243"/>
        <v/>
      </c>
      <c r="CQ414" s="30" t="str">
        <f t="shared" si="253"/>
        <v/>
      </c>
      <c r="CR414" s="30" t="e">
        <f>IF(TRIM(MID(SUBSTITUTE($CP414," ",REPT(" ",99)),COLUMN(#REF!)*99-98,99))="","",DATEVALUE(TRIM(MID(SUBSTITUTE($CP414," ",REPT(" ",99)),COLUMN(#REF!)*99-98,99))))</f>
        <v>#REF!</v>
      </c>
      <c r="CS414" s="30" t="str">
        <f t="shared" si="244"/>
        <v/>
      </c>
      <c r="CT414" s="30" t="str">
        <f t="shared" si="245"/>
        <v/>
      </c>
      <c r="CU414" s="30" t="str">
        <f t="shared" si="246"/>
        <v/>
      </c>
      <c r="CV414" s="30" t="str">
        <f t="shared" si="247"/>
        <v/>
      </c>
      <c r="CW414" s="30" t="str">
        <f t="shared" si="248"/>
        <v/>
      </c>
      <c r="CX414" s="30" t="str">
        <f t="shared" si="249"/>
        <v/>
      </c>
      <c r="CY414" s="30" t="str">
        <f t="shared" si="250"/>
        <v/>
      </c>
      <c r="CZ414" s="30" t="str">
        <f t="shared" si="251"/>
        <v/>
      </c>
    </row>
    <row r="415" spans="4:104" s="6" customFormat="1" x14ac:dyDescent="0.25">
      <c r="D415" s="149"/>
      <c r="E415" s="150"/>
      <c r="R415" s="152"/>
      <c r="X415" s="153"/>
      <c r="Y415" s="153"/>
      <c r="Z415" s="153"/>
      <c r="AE415" s="153"/>
      <c r="AT415" s="27" t="str">
        <f t="shared" ca="1" si="232"/>
        <v/>
      </c>
      <c r="AU415" s="27" t="str">
        <f t="shared" si="233"/>
        <v/>
      </c>
      <c r="CE415" s="27" t="str">
        <f t="shared" si="234"/>
        <v/>
      </c>
      <c r="CF415" s="30" t="str">
        <f t="shared" si="252"/>
        <v/>
      </c>
      <c r="CG415" s="30" t="e">
        <f>IF(TRIM(MID(SUBSTITUTE($CE415," ",REPT(" ",99)),COLUMN(#REF!)*99-98,99))="","",DATEVALUE(TRIM(MID(SUBSTITUTE($CE415," ",REPT(" ",99)),COLUMN(#REF!)*99-98,99))))</f>
        <v>#REF!</v>
      </c>
      <c r="CH415" s="30" t="str">
        <f t="shared" si="235"/>
        <v/>
      </c>
      <c r="CI415" s="30" t="str">
        <f t="shared" si="236"/>
        <v/>
      </c>
      <c r="CJ415" s="30" t="str">
        <f t="shared" si="237"/>
        <v/>
      </c>
      <c r="CK415" s="30" t="str">
        <f t="shared" si="238"/>
        <v/>
      </c>
      <c r="CL415" s="30" t="str">
        <f t="shared" si="239"/>
        <v/>
      </c>
      <c r="CM415" s="30" t="str">
        <f t="shared" si="240"/>
        <v/>
      </c>
      <c r="CN415" s="30" t="str">
        <f t="shared" si="241"/>
        <v/>
      </c>
      <c r="CO415" s="30" t="str">
        <f t="shared" si="242"/>
        <v/>
      </c>
      <c r="CP415" s="27" t="str">
        <f t="shared" si="243"/>
        <v/>
      </c>
      <c r="CQ415" s="30" t="str">
        <f t="shared" si="253"/>
        <v/>
      </c>
      <c r="CR415" s="30" t="e">
        <f>IF(TRIM(MID(SUBSTITUTE($CP415," ",REPT(" ",99)),COLUMN(#REF!)*99-98,99))="","",DATEVALUE(TRIM(MID(SUBSTITUTE($CP415," ",REPT(" ",99)),COLUMN(#REF!)*99-98,99))))</f>
        <v>#REF!</v>
      </c>
      <c r="CS415" s="30" t="str">
        <f t="shared" si="244"/>
        <v/>
      </c>
      <c r="CT415" s="30" t="str">
        <f t="shared" si="245"/>
        <v/>
      </c>
      <c r="CU415" s="30" t="str">
        <f t="shared" si="246"/>
        <v/>
      </c>
      <c r="CV415" s="30" t="str">
        <f t="shared" si="247"/>
        <v/>
      </c>
      <c r="CW415" s="30" t="str">
        <f t="shared" si="248"/>
        <v/>
      </c>
      <c r="CX415" s="30" t="str">
        <f t="shared" si="249"/>
        <v/>
      </c>
      <c r="CY415" s="30" t="str">
        <f t="shared" si="250"/>
        <v/>
      </c>
      <c r="CZ415" s="30" t="str">
        <f t="shared" si="251"/>
        <v/>
      </c>
    </row>
    <row r="416" spans="4:104" s="6" customFormat="1" x14ac:dyDescent="0.25">
      <c r="D416" s="149"/>
      <c r="E416" s="150"/>
      <c r="R416" s="152"/>
      <c r="X416" s="153"/>
      <c r="Y416" s="153"/>
      <c r="Z416" s="153"/>
      <c r="AE416" s="153"/>
      <c r="AT416" s="27" t="str">
        <f t="shared" ca="1" si="232"/>
        <v/>
      </c>
      <c r="AU416" s="27" t="str">
        <f t="shared" si="233"/>
        <v/>
      </c>
      <c r="CE416" s="27" t="str">
        <f t="shared" si="234"/>
        <v/>
      </c>
      <c r="CF416" s="30" t="str">
        <f t="shared" si="252"/>
        <v/>
      </c>
      <c r="CG416" s="30" t="e">
        <f>IF(TRIM(MID(SUBSTITUTE($CE416," ",REPT(" ",99)),COLUMN(#REF!)*99-98,99))="","",DATEVALUE(TRIM(MID(SUBSTITUTE($CE416," ",REPT(" ",99)),COLUMN(#REF!)*99-98,99))))</f>
        <v>#REF!</v>
      </c>
      <c r="CH416" s="30" t="str">
        <f t="shared" si="235"/>
        <v/>
      </c>
      <c r="CI416" s="30" t="str">
        <f t="shared" si="236"/>
        <v/>
      </c>
      <c r="CJ416" s="30" t="str">
        <f t="shared" si="237"/>
        <v/>
      </c>
      <c r="CK416" s="30" t="str">
        <f t="shared" si="238"/>
        <v/>
      </c>
      <c r="CL416" s="30" t="str">
        <f t="shared" si="239"/>
        <v/>
      </c>
      <c r="CM416" s="30" t="str">
        <f t="shared" si="240"/>
        <v/>
      </c>
      <c r="CN416" s="30" t="str">
        <f t="shared" si="241"/>
        <v/>
      </c>
      <c r="CO416" s="30" t="str">
        <f t="shared" si="242"/>
        <v/>
      </c>
      <c r="CP416" s="27" t="str">
        <f t="shared" si="243"/>
        <v/>
      </c>
      <c r="CQ416" s="30" t="str">
        <f t="shared" si="253"/>
        <v/>
      </c>
      <c r="CR416" s="30" t="e">
        <f>IF(TRIM(MID(SUBSTITUTE($CP416," ",REPT(" ",99)),COLUMN(#REF!)*99-98,99))="","",DATEVALUE(TRIM(MID(SUBSTITUTE($CP416," ",REPT(" ",99)),COLUMN(#REF!)*99-98,99))))</f>
        <v>#REF!</v>
      </c>
      <c r="CS416" s="30" t="str">
        <f t="shared" si="244"/>
        <v/>
      </c>
      <c r="CT416" s="30" t="str">
        <f t="shared" si="245"/>
        <v/>
      </c>
      <c r="CU416" s="30" t="str">
        <f t="shared" si="246"/>
        <v/>
      </c>
      <c r="CV416" s="30" t="str">
        <f t="shared" si="247"/>
        <v/>
      </c>
      <c r="CW416" s="30" t="str">
        <f t="shared" si="248"/>
        <v/>
      </c>
      <c r="CX416" s="30" t="str">
        <f t="shared" si="249"/>
        <v/>
      </c>
      <c r="CY416" s="30" t="str">
        <f t="shared" si="250"/>
        <v/>
      </c>
      <c r="CZ416" s="30" t="str">
        <f t="shared" si="251"/>
        <v/>
      </c>
    </row>
    <row r="417" spans="4:104" s="6" customFormat="1" x14ac:dyDescent="0.25">
      <c r="D417" s="149"/>
      <c r="E417" s="150"/>
      <c r="R417" s="152"/>
      <c r="X417" s="153"/>
      <c r="Y417" s="153"/>
      <c r="Z417" s="153"/>
      <c r="AE417" s="153"/>
      <c r="AT417" s="27" t="str">
        <f t="shared" ca="1" si="232"/>
        <v/>
      </c>
      <c r="AU417" s="27" t="str">
        <f t="shared" si="233"/>
        <v/>
      </c>
      <c r="CE417" s="27" t="str">
        <f t="shared" si="234"/>
        <v/>
      </c>
      <c r="CF417" s="30" t="str">
        <f t="shared" si="252"/>
        <v/>
      </c>
      <c r="CG417" s="30" t="e">
        <f>IF(TRIM(MID(SUBSTITUTE($CE417," ",REPT(" ",99)),COLUMN(#REF!)*99-98,99))="","",DATEVALUE(TRIM(MID(SUBSTITUTE($CE417," ",REPT(" ",99)),COLUMN(#REF!)*99-98,99))))</f>
        <v>#REF!</v>
      </c>
      <c r="CH417" s="30" t="str">
        <f t="shared" si="235"/>
        <v/>
      </c>
      <c r="CI417" s="30" t="str">
        <f t="shared" si="236"/>
        <v/>
      </c>
      <c r="CJ417" s="30" t="str">
        <f t="shared" si="237"/>
        <v/>
      </c>
      <c r="CK417" s="30" t="str">
        <f t="shared" si="238"/>
        <v/>
      </c>
      <c r="CL417" s="30" t="str">
        <f t="shared" si="239"/>
        <v/>
      </c>
      <c r="CM417" s="30" t="str">
        <f t="shared" si="240"/>
        <v/>
      </c>
      <c r="CN417" s="30" t="str">
        <f t="shared" si="241"/>
        <v/>
      </c>
      <c r="CO417" s="30" t="str">
        <f t="shared" si="242"/>
        <v/>
      </c>
      <c r="CP417" s="27" t="str">
        <f t="shared" si="243"/>
        <v/>
      </c>
      <c r="CQ417" s="30" t="str">
        <f t="shared" si="253"/>
        <v/>
      </c>
      <c r="CR417" s="30" t="e">
        <f>IF(TRIM(MID(SUBSTITUTE($CP417," ",REPT(" ",99)),COLUMN(#REF!)*99-98,99))="","",DATEVALUE(TRIM(MID(SUBSTITUTE($CP417," ",REPT(" ",99)),COLUMN(#REF!)*99-98,99))))</f>
        <v>#REF!</v>
      </c>
      <c r="CS417" s="30" t="str">
        <f t="shared" si="244"/>
        <v/>
      </c>
      <c r="CT417" s="30" t="str">
        <f t="shared" si="245"/>
        <v/>
      </c>
      <c r="CU417" s="30" t="str">
        <f t="shared" si="246"/>
        <v/>
      </c>
      <c r="CV417" s="30" t="str">
        <f t="shared" si="247"/>
        <v/>
      </c>
      <c r="CW417" s="30" t="str">
        <f t="shared" si="248"/>
        <v/>
      </c>
      <c r="CX417" s="30" t="str">
        <f t="shared" si="249"/>
        <v/>
      </c>
      <c r="CY417" s="30" t="str">
        <f t="shared" si="250"/>
        <v/>
      </c>
      <c r="CZ417" s="30" t="str">
        <f t="shared" si="251"/>
        <v/>
      </c>
    </row>
    <row r="418" spans="4:104" s="6" customFormat="1" x14ac:dyDescent="0.25">
      <c r="D418" s="149"/>
      <c r="E418" s="150"/>
      <c r="R418" s="152"/>
      <c r="X418" s="153"/>
      <c r="Y418" s="153"/>
      <c r="Z418" s="153"/>
      <c r="AE418" s="153"/>
      <c r="AT418" s="27" t="str">
        <f t="shared" ca="1" si="232"/>
        <v/>
      </c>
      <c r="AU418" s="27" t="str">
        <f t="shared" si="233"/>
        <v/>
      </c>
      <c r="CE418" s="27" t="str">
        <f t="shared" si="234"/>
        <v/>
      </c>
      <c r="CF418" s="30" t="str">
        <f t="shared" si="252"/>
        <v/>
      </c>
      <c r="CG418" s="30" t="e">
        <f>IF(TRIM(MID(SUBSTITUTE($CE418," ",REPT(" ",99)),COLUMN(#REF!)*99-98,99))="","",DATEVALUE(TRIM(MID(SUBSTITUTE($CE418," ",REPT(" ",99)),COLUMN(#REF!)*99-98,99))))</f>
        <v>#REF!</v>
      </c>
      <c r="CH418" s="30" t="str">
        <f t="shared" si="235"/>
        <v/>
      </c>
      <c r="CI418" s="30" t="str">
        <f t="shared" si="236"/>
        <v/>
      </c>
      <c r="CJ418" s="30" t="str">
        <f t="shared" si="237"/>
        <v/>
      </c>
      <c r="CK418" s="30" t="str">
        <f t="shared" si="238"/>
        <v/>
      </c>
      <c r="CL418" s="30" t="str">
        <f t="shared" si="239"/>
        <v/>
      </c>
      <c r="CM418" s="30" t="str">
        <f t="shared" si="240"/>
        <v/>
      </c>
      <c r="CN418" s="30" t="str">
        <f t="shared" si="241"/>
        <v/>
      </c>
      <c r="CO418" s="30" t="str">
        <f t="shared" si="242"/>
        <v/>
      </c>
      <c r="CP418" s="27" t="str">
        <f t="shared" si="243"/>
        <v/>
      </c>
      <c r="CQ418" s="30" t="str">
        <f t="shared" si="253"/>
        <v/>
      </c>
      <c r="CR418" s="30" t="e">
        <f>IF(TRIM(MID(SUBSTITUTE($CP418," ",REPT(" ",99)),COLUMN(#REF!)*99-98,99))="","",DATEVALUE(TRIM(MID(SUBSTITUTE($CP418," ",REPT(" ",99)),COLUMN(#REF!)*99-98,99))))</f>
        <v>#REF!</v>
      </c>
      <c r="CS418" s="30" t="str">
        <f t="shared" si="244"/>
        <v/>
      </c>
      <c r="CT418" s="30" t="str">
        <f t="shared" si="245"/>
        <v/>
      </c>
      <c r="CU418" s="30" t="str">
        <f t="shared" si="246"/>
        <v/>
      </c>
      <c r="CV418" s="30" t="str">
        <f t="shared" si="247"/>
        <v/>
      </c>
      <c r="CW418" s="30" t="str">
        <f t="shared" si="248"/>
        <v/>
      </c>
      <c r="CX418" s="30" t="str">
        <f t="shared" si="249"/>
        <v/>
      </c>
      <c r="CY418" s="30" t="str">
        <f t="shared" si="250"/>
        <v/>
      </c>
      <c r="CZ418" s="30" t="str">
        <f t="shared" si="251"/>
        <v/>
      </c>
    </row>
    <row r="419" spans="4:104" s="6" customFormat="1" x14ac:dyDescent="0.25">
      <c r="D419" s="149"/>
      <c r="E419" s="150"/>
      <c r="R419" s="152"/>
      <c r="X419" s="153"/>
      <c r="Y419" s="153"/>
      <c r="Z419" s="153"/>
      <c r="AE419" s="153"/>
      <c r="AT419" s="27" t="str">
        <f t="shared" ca="1" si="232"/>
        <v/>
      </c>
      <c r="AU419" s="27" t="str">
        <f t="shared" si="233"/>
        <v/>
      </c>
      <c r="CE419" s="27" t="str">
        <f t="shared" si="234"/>
        <v/>
      </c>
      <c r="CF419" s="30" t="str">
        <f t="shared" si="252"/>
        <v/>
      </c>
      <c r="CG419" s="30" t="e">
        <f>IF(TRIM(MID(SUBSTITUTE($CE419," ",REPT(" ",99)),COLUMN(#REF!)*99-98,99))="","",DATEVALUE(TRIM(MID(SUBSTITUTE($CE419," ",REPT(" ",99)),COLUMN(#REF!)*99-98,99))))</f>
        <v>#REF!</v>
      </c>
      <c r="CH419" s="30" t="str">
        <f t="shared" si="235"/>
        <v/>
      </c>
      <c r="CI419" s="30" t="str">
        <f t="shared" si="236"/>
        <v/>
      </c>
      <c r="CJ419" s="30" t="str">
        <f t="shared" si="237"/>
        <v/>
      </c>
      <c r="CK419" s="30" t="str">
        <f t="shared" si="238"/>
        <v/>
      </c>
      <c r="CL419" s="30" t="str">
        <f t="shared" si="239"/>
        <v/>
      </c>
      <c r="CM419" s="30" t="str">
        <f t="shared" si="240"/>
        <v/>
      </c>
      <c r="CN419" s="30" t="str">
        <f t="shared" si="241"/>
        <v/>
      </c>
      <c r="CO419" s="30" t="str">
        <f t="shared" si="242"/>
        <v/>
      </c>
      <c r="CP419" s="27" t="str">
        <f t="shared" si="243"/>
        <v/>
      </c>
      <c r="CQ419" s="30" t="str">
        <f t="shared" si="253"/>
        <v/>
      </c>
      <c r="CR419" s="30" t="e">
        <f>IF(TRIM(MID(SUBSTITUTE($CP419," ",REPT(" ",99)),COLUMN(#REF!)*99-98,99))="","",DATEVALUE(TRIM(MID(SUBSTITUTE($CP419," ",REPT(" ",99)),COLUMN(#REF!)*99-98,99))))</f>
        <v>#REF!</v>
      </c>
      <c r="CS419" s="30" t="str">
        <f t="shared" si="244"/>
        <v/>
      </c>
      <c r="CT419" s="30" t="str">
        <f t="shared" si="245"/>
        <v/>
      </c>
      <c r="CU419" s="30" t="str">
        <f t="shared" si="246"/>
        <v/>
      </c>
      <c r="CV419" s="30" t="str">
        <f t="shared" si="247"/>
        <v/>
      </c>
      <c r="CW419" s="30" t="str">
        <f t="shared" si="248"/>
        <v/>
      </c>
      <c r="CX419" s="30" t="str">
        <f t="shared" si="249"/>
        <v/>
      </c>
      <c r="CY419" s="30" t="str">
        <f t="shared" si="250"/>
        <v/>
      </c>
      <c r="CZ419" s="30" t="str">
        <f t="shared" si="251"/>
        <v/>
      </c>
    </row>
    <row r="420" spans="4:104" s="6" customFormat="1" x14ac:dyDescent="0.25">
      <c r="D420" s="149"/>
      <c r="E420" s="150"/>
      <c r="R420" s="152"/>
      <c r="X420" s="153"/>
      <c r="Y420" s="153"/>
      <c r="Z420" s="153"/>
      <c r="AE420" s="153"/>
      <c r="AT420" s="27" t="str">
        <f t="shared" ca="1" si="232"/>
        <v/>
      </c>
      <c r="AU420" s="27" t="str">
        <f t="shared" si="233"/>
        <v/>
      </c>
      <c r="CE420" s="27" t="str">
        <f t="shared" si="234"/>
        <v/>
      </c>
      <c r="CF420" s="30" t="str">
        <f t="shared" si="252"/>
        <v/>
      </c>
      <c r="CG420" s="30" t="e">
        <f>IF(TRIM(MID(SUBSTITUTE($CE420," ",REPT(" ",99)),COLUMN(#REF!)*99-98,99))="","",DATEVALUE(TRIM(MID(SUBSTITUTE($CE420," ",REPT(" ",99)),COLUMN(#REF!)*99-98,99))))</f>
        <v>#REF!</v>
      </c>
      <c r="CH420" s="30" t="str">
        <f t="shared" si="235"/>
        <v/>
      </c>
      <c r="CI420" s="30" t="str">
        <f t="shared" si="236"/>
        <v/>
      </c>
      <c r="CJ420" s="30" t="str">
        <f t="shared" si="237"/>
        <v/>
      </c>
      <c r="CK420" s="30" t="str">
        <f t="shared" si="238"/>
        <v/>
      </c>
      <c r="CL420" s="30" t="str">
        <f t="shared" si="239"/>
        <v/>
      </c>
      <c r="CM420" s="30" t="str">
        <f t="shared" si="240"/>
        <v/>
      </c>
      <c r="CN420" s="30" t="str">
        <f t="shared" si="241"/>
        <v/>
      </c>
      <c r="CO420" s="30" t="str">
        <f t="shared" si="242"/>
        <v/>
      </c>
      <c r="CP420" s="27" t="str">
        <f t="shared" si="243"/>
        <v/>
      </c>
      <c r="CQ420" s="30" t="str">
        <f t="shared" si="253"/>
        <v/>
      </c>
      <c r="CR420" s="30" t="e">
        <f>IF(TRIM(MID(SUBSTITUTE($CP420," ",REPT(" ",99)),COLUMN(#REF!)*99-98,99))="","",DATEVALUE(TRIM(MID(SUBSTITUTE($CP420," ",REPT(" ",99)),COLUMN(#REF!)*99-98,99))))</f>
        <v>#REF!</v>
      </c>
      <c r="CS420" s="30" t="str">
        <f t="shared" si="244"/>
        <v/>
      </c>
      <c r="CT420" s="30" t="str">
        <f t="shared" si="245"/>
        <v/>
      </c>
      <c r="CU420" s="30" t="str">
        <f t="shared" si="246"/>
        <v/>
      </c>
      <c r="CV420" s="30" t="str">
        <f t="shared" si="247"/>
        <v/>
      </c>
      <c r="CW420" s="30" t="str">
        <f t="shared" si="248"/>
        <v/>
      </c>
      <c r="CX420" s="30" t="str">
        <f t="shared" si="249"/>
        <v/>
      </c>
      <c r="CY420" s="30" t="str">
        <f t="shared" si="250"/>
        <v/>
      </c>
      <c r="CZ420" s="30" t="str">
        <f t="shared" si="251"/>
        <v/>
      </c>
    </row>
    <row r="421" spans="4:104" s="6" customFormat="1" x14ac:dyDescent="0.25">
      <c r="D421" s="149"/>
      <c r="E421" s="150"/>
      <c r="R421" s="152"/>
      <c r="X421" s="153"/>
      <c r="Y421" s="153"/>
      <c r="Z421" s="153"/>
      <c r="AE421" s="153"/>
      <c r="AT421" s="27" t="str">
        <f t="shared" ca="1" si="232"/>
        <v/>
      </c>
      <c r="AU421" s="27" t="str">
        <f t="shared" si="233"/>
        <v/>
      </c>
      <c r="CE421" s="27" t="str">
        <f t="shared" si="234"/>
        <v/>
      </c>
      <c r="CF421" s="30" t="str">
        <f t="shared" si="252"/>
        <v/>
      </c>
      <c r="CG421" s="30" t="e">
        <f>IF(TRIM(MID(SUBSTITUTE($CE421," ",REPT(" ",99)),COLUMN(#REF!)*99-98,99))="","",DATEVALUE(TRIM(MID(SUBSTITUTE($CE421," ",REPT(" ",99)),COLUMN(#REF!)*99-98,99))))</f>
        <v>#REF!</v>
      </c>
      <c r="CH421" s="30" t="str">
        <f t="shared" si="235"/>
        <v/>
      </c>
      <c r="CI421" s="30" t="str">
        <f t="shared" si="236"/>
        <v/>
      </c>
      <c r="CJ421" s="30" t="str">
        <f t="shared" si="237"/>
        <v/>
      </c>
      <c r="CK421" s="30" t="str">
        <f t="shared" si="238"/>
        <v/>
      </c>
      <c r="CL421" s="30" t="str">
        <f t="shared" si="239"/>
        <v/>
      </c>
      <c r="CM421" s="30" t="str">
        <f t="shared" si="240"/>
        <v/>
      </c>
      <c r="CN421" s="30" t="str">
        <f t="shared" si="241"/>
        <v/>
      </c>
      <c r="CO421" s="30" t="str">
        <f t="shared" si="242"/>
        <v/>
      </c>
      <c r="CP421" s="27" t="str">
        <f t="shared" si="243"/>
        <v/>
      </c>
      <c r="CQ421" s="30" t="str">
        <f t="shared" si="253"/>
        <v/>
      </c>
      <c r="CR421" s="30" t="e">
        <f>IF(TRIM(MID(SUBSTITUTE($CP421," ",REPT(" ",99)),COLUMN(#REF!)*99-98,99))="","",DATEVALUE(TRIM(MID(SUBSTITUTE($CP421," ",REPT(" ",99)),COLUMN(#REF!)*99-98,99))))</f>
        <v>#REF!</v>
      </c>
      <c r="CS421" s="30" t="str">
        <f t="shared" si="244"/>
        <v/>
      </c>
      <c r="CT421" s="30" t="str">
        <f t="shared" si="245"/>
        <v/>
      </c>
      <c r="CU421" s="30" t="str">
        <f t="shared" si="246"/>
        <v/>
      </c>
      <c r="CV421" s="30" t="str">
        <f t="shared" si="247"/>
        <v/>
      </c>
      <c r="CW421" s="30" t="str">
        <f t="shared" si="248"/>
        <v/>
      </c>
      <c r="CX421" s="30" t="str">
        <f t="shared" si="249"/>
        <v/>
      </c>
      <c r="CY421" s="30" t="str">
        <f t="shared" si="250"/>
        <v/>
      </c>
      <c r="CZ421" s="30" t="str">
        <f t="shared" si="251"/>
        <v/>
      </c>
    </row>
    <row r="422" spans="4:104" s="6" customFormat="1" x14ac:dyDescent="0.25">
      <c r="D422" s="149"/>
      <c r="E422" s="150"/>
      <c r="R422" s="152"/>
      <c r="X422" s="153"/>
      <c r="Y422" s="153"/>
      <c r="Z422" s="153"/>
      <c r="AE422" s="153"/>
      <c r="AT422" s="27" t="str">
        <f t="shared" ca="1" si="232"/>
        <v/>
      </c>
      <c r="AU422" s="27" t="str">
        <f t="shared" si="233"/>
        <v/>
      </c>
      <c r="CE422" s="27" t="str">
        <f t="shared" si="234"/>
        <v/>
      </c>
      <c r="CF422" s="30" t="str">
        <f t="shared" si="252"/>
        <v/>
      </c>
      <c r="CG422" s="30" t="e">
        <f>IF(TRIM(MID(SUBSTITUTE($CE422," ",REPT(" ",99)),COLUMN(#REF!)*99-98,99))="","",DATEVALUE(TRIM(MID(SUBSTITUTE($CE422," ",REPT(" ",99)),COLUMN(#REF!)*99-98,99))))</f>
        <v>#REF!</v>
      </c>
      <c r="CH422" s="30" t="str">
        <f t="shared" si="235"/>
        <v/>
      </c>
      <c r="CI422" s="30" t="str">
        <f t="shared" si="236"/>
        <v/>
      </c>
      <c r="CJ422" s="30" t="str">
        <f t="shared" si="237"/>
        <v/>
      </c>
      <c r="CK422" s="30" t="str">
        <f t="shared" si="238"/>
        <v/>
      </c>
      <c r="CL422" s="30" t="str">
        <f t="shared" si="239"/>
        <v/>
      </c>
      <c r="CM422" s="30" t="str">
        <f t="shared" si="240"/>
        <v/>
      </c>
      <c r="CN422" s="30" t="str">
        <f t="shared" si="241"/>
        <v/>
      </c>
      <c r="CO422" s="30" t="str">
        <f t="shared" si="242"/>
        <v/>
      </c>
      <c r="CP422" s="27" t="str">
        <f t="shared" si="243"/>
        <v/>
      </c>
      <c r="CQ422" s="30" t="str">
        <f t="shared" si="253"/>
        <v/>
      </c>
      <c r="CR422" s="30" t="e">
        <f>IF(TRIM(MID(SUBSTITUTE($CP422," ",REPT(" ",99)),COLUMN(#REF!)*99-98,99))="","",DATEVALUE(TRIM(MID(SUBSTITUTE($CP422," ",REPT(" ",99)),COLUMN(#REF!)*99-98,99))))</f>
        <v>#REF!</v>
      </c>
      <c r="CS422" s="30" t="str">
        <f t="shared" si="244"/>
        <v/>
      </c>
      <c r="CT422" s="30" t="str">
        <f t="shared" si="245"/>
        <v/>
      </c>
      <c r="CU422" s="30" t="str">
        <f t="shared" si="246"/>
        <v/>
      </c>
      <c r="CV422" s="30" t="str">
        <f t="shared" si="247"/>
        <v/>
      </c>
      <c r="CW422" s="30" t="str">
        <f t="shared" si="248"/>
        <v/>
      </c>
      <c r="CX422" s="30" t="str">
        <f t="shared" si="249"/>
        <v/>
      </c>
      <c r="CY422" s="30" t="str">
        <f t="shared" si="250"/>
        <v/>
      </c>
      <c r="CZ422" s="30" t="str">
        <f t="shared" si="251"/>
        <v/>
      </c>
    </row>
    <row r="423" spans="4:104" s="6" customFormat="1" x14ac:dyDescent="0.25">
      <c r="D423" s="149"/>
      <c r="E423" s="150"/>
      <c r="R423" s="152"/>
      <c r="X423" s="153"/>
      <c r="Y423" s="153"/>
      <c r="Z423" s="153"/>
      <c r="AE423" s="153"/>
      <c r="AT423" s="27" t="str">
        <f t="shared" ca="1" si="232"/>
        <v/>
      </c>
      <c r="AU423" s="27" t="str">
        <f t="shared" si="233"/>
        <v/>
      </c>
      <c r="CE423" s="27" t="str">
        <f t="shared" si="234"/>
        <v/>
      </c>
      <c r="CF423" s="30" t="str">
        <f t="shared" si="252"/>
        <v/>
      </c>
      <c r="CG423" s="30" t="e">
        <f>IF(TRIM(MID(SUBSTITUTE($CE423," ",REPT(" ",99)),COLUMN(#REF!)*99-98,99))="","",DATEVALUE(TRIM(MID(SUBSTITUTE($CE423," ",REPT(" ",99)),COLUMN(#REF!)*99-98,99))))</f>
        <v>#REF!</v>
      </c>
      <c r="CH423" s="30" t="str">
        <f t="shared" si="235"/>
        <v/>
      </c>
      <c r="CI423" s="30" t="str">
        <f t="shared" si="236"/>
        <v/>
      </c>
      <c r="CJ423" s="30" t="str">
        <f t="shared" si="237"/>
        <v/>
      </c>
      <c r="CK423" s="30" t="str">
        <f t="shared" si="238"/>
        <v/>
      </c>
      <c r="CL423" s="30" t="str">
        <f t="shared" si="239"/>
        <v/>
      </c>
      <c r="CM423" s="30" t="str">
        <f t="shared" si="240"/>
        <v/>
      </c>
      <c r="CN423" s="30" t="str">
        <f t="shared" si="241"/>
        <v/>
      </c>
      <c r="CO423" s="30" t="str">
        <f t="shared" si="242"/>
        <v/>
      </c>
      <c r="CP423" s="27" t="str">
        <f t="shared" si="243"/>
        <v/>
      </c>
      <c r="CQ423" s="30" t="str">
        <f t="shared" si="253"/>
        <v/>
      </c>
      <c r="CR423" s="30" t="e">
        <f>IF(TRIM(MID(SUBSTITUTE($CP423," ",REPT(" ",99)),COLUMN(#REF!)*99-98,99))="","",DATEVALUE(TRIM(MID(SUBSTITUTE($CP423," ",REPT(" ",99)),COLUMN(#REF!)*99-98,99))))</f>
        <v>#REF!</v>
      </c>
      <c r="CS423" s="30" t="str">
        <f t="shared" si="244"/>
        <v/>
      </c>
      <c r="CT423" s="30" t="str">
        <f t="shared" si="245"/>
        <v/>
      </c>
      <c r="CU423" s="30" t="str">
        <f t="shared" si="246"/>
        <v/>
      </c>
      <c r="CV423" s="30" t="str">
        <f t="shared" si="247"/>
        <v/>
      </c>
      <c r="CW423" s="30" t="str">
        <f t="shared" si="248"/>
        <v/>
      </c>
      <c r="CX423" s="30" t="str">
        <f t="shared" si="249"/>
        <v/>
      </c>
      <c r="CY423" s="30" t="str">
        <f t="shared" si="250"/>
        <v/>
      </c>
      <c r="CZ423" s="30" t="str">
        <f t="shared" si="251"/>
        <v/>
      </c>
    </row>
    <row r="424" spans="4:104" s="6" customFormat="1" x14ac:dyDescent="0.25">
      <c r="D424" s="149"/>
      <c r="E424" s="150"/>
      <c r="R424" s="152"/>
      <c r="X424" s="153"/>
      <c r="Y424" s="153"/>
      <c r="Z424" s="153"/>
      <c r="AE424" s="153"/>
      <c r="AT424" s="27" t="str">
        <f t="shared" ca="1" si="232"/>
        <v/>
      </c>
      <c r="AU424" s="27" t="str">
        <f t="shared" si="233"/>
        <v/>
      </c>
      <c r="CE424" s="27" t="str">
        <f t="shared" si="234"/>
        <v/>
      </c>
      <c r="CF424" s="30" t="str">
        <f t="shared" si="252"/>
        <v/>
      </c>
      <c r="CG424" s="30" t="e">
        <f>IF(TRIM(MID(SUBSTITUTE($CE424," ",REPT(" ",99)),COLUMN(#REF!)*99-98,99))="","",DATEVALUE(TRIM(MID(SUBSTITUTE($CE424," ",REPT(" ",99)),COLUMN(#REF!)*99-98,99))))</f>
        <v>#REF!</v>
      </c>
      <c r="CH424" s="30" t="str">
        <f t="shared" si="235"/>
        <v/>
      </c>
      <c r="CI424" s="30" t="str">
        <f t="shared" si="236"/>
        <v/>
      </c>
      <c r="CJ424" s="30" t="str">
        <f t="shared" si="237"/>
        <v/>
      </c>
      <c r="CK424" s="30" t="str">
        <f t="shared" si="238"/>
        <v/>
      </c>
      <c r="CL424" s="30" t="str">
        <f t="shared" si="239"/>
        <v/>
      </c>
      <c r="CM424" s="30" t="str">
        <f t="shared" si="240"/>
        <v/>
      </c>
      <c r="CN424" s="30" t="str">
        <f t="shared" si="241"/>
        <v/>
      </c>
      <c r="CO424" s="30" t="str">
        <f t="shared" si="242"/>
        <v/>
      </c>
      <c r="CP424" s="27" t="str">
        <f t="shared" si="243"/>
        <v/>
      </c>
      <c r="CQ424" s="30" t="str">
        <f t="shared" si="253"/>
        <v/>
      </c>
      <c r="CR424" s="30" t="e">
        <f>IF(TRIM(MID(SUBSTITUTE($CP424," ",REPT(" ",99)),COLUMN(#REF!)*99-98,99))="","",DATEVALUE(TRIM(MID(SUBSTITUTE($CP424," ",REPT(" ",99)),COLUMN(#REF!)*99-98,99))))</f>
        <v>#REF!</v>
      </c>
      <c r="CS424" s="30" t="str">
        <f t="shared" si="244"/>
        <v/>
      </c>
      <c r="CT424" s="30" t="str">
        <f t="shared" si="245"/>
        <v/>
      </c>
      <c r="CU424" s="30" t="str">
        <f t="shared" si="246"/>
        <v/>
      </c>
      <c r="CV424" s="30" t="str">
        <f t="shared" si="247"/>
        <v/>
      </c>
      <c r="CW424" s="30" t="str">
        <f t="shared" si="248"/>
        <v/>
      </c>
      <c r="CX424" s="30" t="str">
        <f t="shared" si="249"/>
        <v/>
      </c>
      <c r="CY424" s="30" t="str">
        <f t="shared" si="250"/>
        <v/>
      </c>
      <c r="CZ424" s="30" t="str">
        <f t="shared" si="251"/>
        <v/>
      </c>
    </row>
    <row r="425" spans="4:104" s="6" customFormat="1" x14ac:dyDescent="0.25">
      <c r="D425" s="149"/>
      <c r="E425" s="150"/>
      <c r="R425" s="152"/>
      <c r="X425" s="153"/>
      <c r="Y425" s="153"/>
      <c r="Z425" s="153"/>
      <c r="AE425" s="153"/>
      <c r="AT425" s="27" t="str">
        <f t="shared" ca="1" si="232"/>
        <v/>
      </c>
      <c r="AU425" s="27" t="str">
        <f t="shared" si="233"/>
        <v/>
      </c>
      <c r="CE425" s="27" t="str">
        <f t="shared" si="234"/>
        <v/>
      </c>
      <c r="CF425" s="30" t="str">
        <f t="shared" si="252"/>
        <v/>
      </c>
      <c r="CG425" s="30" t="e">
        <f>IF(TRIM(MID(SUBSTITUTE($CE425," ",REPT(" ",99)),COLUMN(#REF!)*99-98,99))="","",DATEVALUE(TRIM(MID(SUBSTITUTE($CE425," ",REPT(" ",99)),COLUMN(#REF!)*99-98,99))))</f>
        <v>#REF!</v>
      </c>
      <c r="CH425" s="30" t="str">
        <f t="shared" si="235"/>
        <v/>
      </c>
      <c r="CI425" s="30" t="str">
        <f t="shared" si="236"/>
        <v/>
      </c>
      <c r="CJ425" s="30" t="str">
        <f t="shared" si="237"/>
        <v/>
      </c>
      <c r="CK425" s="30" t="str">
        <f t="shared" si="238"/>
        <v/>
      </c>
      <c r="CL425" s="30" t="str">
        <f t="shared" si="239"/>
        <v/>
      </c>
      <c r="CM425" s="30" t="str">
        <f t="shared" si="240"/>
        <v/>
      </c>
      <c r="CN425" s="30" t="str">
        <f t="shared" si="241"/>
        <v/>
      </c>
      <c r="CO425" s="30" t="str">
        <f t="shared" si="242"/>
        <v/>
      </c>
      <c r="CP425" s="27" t="str">
        <f t="shared" si="243"/>
        <v/>
      </c>
      <c r="CQ425" s="30" t="str">
        <f t="shared" si="253"/>
        <v/>
      </c>
      <c r="CR425" s="30" t="e">
        <f>IF(TRIM(MID(SUBSTITUTE($CP425," ",REPT(" ",99)),COLUMN(#REF!)*99-98,99))="","",DATEVALUE(TRIM(MID(SUBSTITUTE($CP425," ",REPT(" ",99)),COLUMN(#REF!)*99-98,99))))</f>
        <v>#REF!</v>
      </c>
      <c r="CS425" s="30" t="str">
        <f t="shared" si="244"/>
        <v/>
      </c>
      <c r="CT425" s="30" t="str">
        <f t="shared" si="245"/>
        <v/>
      </c>
      <c r="CU425" s="30" t="str">
        <f t="shared" si="246"/>
        <v/>
      </c>
      <c r="CV425" s="30" t="str">
        <f t="shared" si="247"/>
        <v/>
      </c>
      <c r="CW425" s="30" t="str">
        <f t="shared" si="248"/>
        <v/>
      </c>
      <c r="CX425" s="30" t="str">
        <f t="shared" si="249"/>
        <v/>
      </c>
      <c r="CY425" s="30" t="str">
        <f t="shared" si="250"/>
        <v/>
      </c>
      <c r="CZ425" s="30" t="str">
        <f t="shared" si="251"/>
        <v/>
      </c>
    </row>
    <row r="426" spans="4:104" s="6" customFormat="1" x14ac:dyDescent="0.25">
      <c r="D426" s="149"/>
      <c r="E426" s="150"/>
      <c r="R426" s="152"/>
      <c r="X426" s="153"/>
      <c r="Y426" s="153"/>
      <c r="Z426" s="153"/>
      <c r="AE426" s="153"/>
      <c r="AT426" s="27" t="str">
        <f t="shared" ca="1" si="232"/>
        <v/>
      </c>
      <c r="AU426" s="27" t="str">
        <f t="shared" si="233"/>
        <v/>
      </c>
      <c r="CE426" s="27" t="str">
        <f t="shared" si="234"/>
        <v/>
      </c>
      <c r="CF426" s="30" t="str">
        <f t="shared" si="252"/>
        <v/>
      </c>
      <c r="CG426" s="30" t="e">
        <f>IF(TRIM(MID(SUBSTITUTE($CE426," ",REPT(" ",99)),COLUMN(#REF!)*99-98,99))="","",DATEVALUE(TRIM(MID(SUBSTITUTE($CE426," ",REPT(" ",99)),COLUMN(#REF!)*99-98,99))))</f>
        <v>#REF!</v>
      </c>
      <c r="CH426" s="30" t="str">
        <f t="shared" si="235"/>
        <v/>
      </c>
      <c r="CI426" s="30" t="str">
        <f t="shared" si="236"/>
        <v/>
      </c>
      <c r="CJ426" s="30" t="str">
        <f t="shared" si="237"/>
        <v/>
      </c>
      <c r="CK426" s="30" t="str">
        <f t="shared" si="238"/>
        <v/>
      </c>
      <c r="CL426" s="30" t="str">
        <f t="shared" si="239"/>
        <v/>
      </c>
      <c r="CM426" s="30" t="str">
        <f t="shared" si="240"/>
        <v/>
      </c>
      <c r="CN426" s="30" t="str">
        <f t="shared" si="241"/>
        <v/>
      </c>
      <c r="CO426" s="30" t="str">
        <f t="shared" si="242"/>
        <v/>
      </c>
      <c r="CP426" s="27" t="str">
        <f t="shared" si="243"/>
        <v/>
      </c>
      <c r="CQ426" s="30" t="str">
        <f t="shared" si="253"/>
        <v/>
      </c>
      <c r="CR426" s="30" t="e">
        <f>IF(TRIM(MID(SUBSTITUTE($CP426," ",REPT(" ",99)),COLUMN(#REF!)*99-98,99))="","",DATEVALUE(TRIM(MID(SUBSTITUTE($CP426," ",REPT(" ",99)),COLUMN(#REF!)*99-98,99))))</f>
        <v>#REF!</v>
      </c>
      <c r="CS426" s="30" t="str">
        <f t="shared" si="244"/>
        <v/>
      </c>
      <c r="CT426" s="30" t="str">
        <f t="shared" si="245"/>
        <v/>
      </c>
      <c r="CU426" s="30" t="str">
        <f t="shared" si="246"/>
        <v/>
      </c>
      <c r="CV426" s="30" t="str">
        <f t="shared" si="247"/>
        <v/>
      </c>
      <c r="CW426" s="30" t="str">
        <f t="shared" si="248"/>
        <v/>
      </c>
      <c r="CX426" s="30" t="str">
        <f t="shared" si="249"/>
        <v/>
      </c>
      <c r="CY426" s="30" t="str">
        <f t="shared" si="250"/>
        <v/>
      </c>
      <c r="CZ426" s="30" t="str">
        <f t="shared" si="251"/>
        <v/>
      </c>
    </row>
    <row r="427" spans="4:104" s="6" customFormat="1" x14ac:dyDescent="0.25">
      <c r="D427" s="149"/>
      <c r="E427" s="150"/>
      <c r="R427" s="152"/>
      <c r="X427" s="153"/>
      <c r="Y427" s="153"/>
      <c r="Z427" s="153"/>
      <c r="AE427" s="153"/>
      <c r="AT427" s="27" t="str">
        <f t="shared" ca="1" si="232"/>
        <v/>
      </c>
      <c r="AU427" s="27" t="str">
        <f t="shared" si="233"/>
        <v/>
      </c>
      <c r="CE427" s="27" t="str">
        <f t="shared" si="234"/>
        <v/>
      </c>
      <c r="CF427" s="30" t="str">
        <f t="shared" si="252"/>
        <v/>
      </c>
      <c r="CG427" s="30" t="e">
        <f>IF(TRIM(MID(SUBSTITUTE($CE427," ",REPT(" ",99)),COLUMN(#REF!)*99-98,99))="","",DATEVALUE(TRIM(MID(SUBSTITUTE($CE427," ",REPT(" ",99)),COLUMN(#REF!)*99-98,99))))</f>
        <v>#REF!</v>
      </c>
      <c r="CH427" s="30" t="str">
        <f t="shared" si="235"/>
        <v/>
      </c>
      <c r="CI427" s="30" t="str">
        <f t="shared" si="236"/>
        <v/>
      </c>
      <c r="CJ427" s="30" t="str">
        <f t="shared" si="237"/>
        <v/>
      </c>
      <c r="CK427" s="30" t="str">
        <f t="shared" si="238"/>
        <v/>
      </c>
      <c r="CL427" s="30" t="str">
        <f t="shared" si="239"/>
        <v/>
      </c>
      <c r="CM427" s="30" t="str">
        <f t="shared" si="240"/>
        <v/>
      </c>
      <c r="CN427" s="30" t="str">
        <f t="shared" si="241"/>
        <v/>
      </c>
      <c r="CO427" s="30" t="str">
        <f t="shared" si="242"/>
        <v/>
      </c>
      <c r="CP427" s="27" t="str">
        <f t="shared" si="243"/>
        <v/>
      </c>
      <c r="CQ427" s="30" t="str">
        <f t="shared" si="253"/>
        <v/>
      </c>
      <c r="CR427" s="30" t="e">
        <f>IF(TRIM(MID(SUBSTITUTE($CP427," ",REPT(" ",99)),COLUMN(#REF!)*99-98,99))="","",DATEVALUE(TRIM(MID(SUBSTITUTE($CP427," ",REPT(" ",99)),COLUMN(#REF!)*99-98,99))))</f>
        <v>#REF!</v>
      </c>
      <c r="CS427" s="30" t="str">
        <f t="shared" si="244"/>
        <v/>
      </c>
      <c r="CT427" s="30" t="str">
        <f t="shared" si="245"/>
        <v/>
      </c>
      <c r="CU427" s="30" t="str">
        <f t="shared" si="246"/>
        <v/>
      </c>
      <c r="CV427" s="30" t="str">
        <f t="shared" si="247"/>
        <v/>
      </c>
      <c r="CW427" s="30" t="str">
        <f t="shared" si="248"/>
        <v/>
      </c>
      <c r="CX427" s="30" t="str">
        <f t="shared" si="249"/>
        <v/>
      </c>
      <c r="CY427" s="30" t="str">
        <f t="shared" si="250"/>
        <v/>
      </c>
      <c r="CZ427" s="30" t="str">
        <f t="shared" si="251"/>
        <v/>
      </c>
    </row>
    <row r="428" spans="4:104" s="6" customFormat="1" x14ac:dyDescent="0.25">
      <c r="D428" s="149"/>
      <c r="E428" s="150"/>
      <c r="R428" s="152"/>
      <c r="X428" s="153"/>
      <c r="Y428" s="153"/>
      <c r="Z428" s="153"/>
      <c r="AE428" s="153"/>
      <c r="AT428" s="27" t="str">
        <f t="shared" ca="1" si="232"/>
        <v/>
      </c>
      <c r="AU428" s="27" t="str">
        <f t="shared" si="233"/>
        <v/>
      </c>
      <c r="CE428" s="27" t="str">
        <f t="shared" si="234"/>
        <v/>
      </c>
      <c r="CF428" s="30" t="str">
        <f t="shared" si="252"/>
        <v/>
      </c>
      <c r="CG428" s="30" t="e">
        <f>IF(TRIM(MID(SUBSTITUTE($CE428," ",REPT(" ",99)),COLUMN(#REF!)*99-98,99))="","",DATEVALUE(TRIM(MID(SUBSTITUTE($CE428," ",REPT(" ",99)),COLUMN(#REF!)*99-98,99))))</f>
        <v>#REF!</v>
      </c>
      <c r="CH428" s="30" t="str">
        <f t="shared" si="235"/>
        <v/>
      </c>
      <c r="CI428" s="30" t="str">
        <f t="shared" si="236"/>
        <v/>
      </c>
      <c r="CJ428" s="30" t="str">
        <f t="shared" si="237"/>
        <v/>
      </c>
      <c r="CK428" s="30" t="str">
        <f t="shared" si="238"/>
        <v/>
      </c>
      <c r="CL428" s="30" t="str">
        <f t="shared" si="239"/>
        <v/>
      </c>
      <c r="CM428" s="30" t="str">
        <f t="shared" si="240"/>
        <v/>
      </c>
      <c r="CN428" s="30" t="str">
        <f t="shared" si="241"/>
        <v/>
      </c>
      <c r="CO428" s="30" t="str">
        <f t="shared" si="242"/>
        <v/>
      </c>
      <c r="CP428" s="27" t="str">
        <f t="shared" si="243"/>
        <v/>
      </c>
      <c r="CQ428" s="30" t="str">
        <f t="shared" si="253"/>
        <v/>
      </c>
      <c r="CR428" s="30" t="e">
        <f>IF(TRIM(MID(SUBSTITUTE($CP428," ",REPT(" ",99)),COLUMN(#REF!)*99-98,99))="","",DATEVALUE(TRIM(MID(SUBSTITUTE($CP428," ",REPT(" ",99)),COLUMN(#REF!)*99-98,99))))</f>
        <v>#REF!</v>
      </c>
      <c r="CS428" s="30" t="str">
        <f t="shared" si="244"/>
        <v/>
      </c>
      <c r="CT428" s="30" t="str">
        <f t="shared" si="245"/>
        <v/>
      </c>
      <c r="CU428" s="30" t="str">
        <f t="shared" si="246"/>
        <v/>
      </c>
      <c r="CV428" s="30" t="str">
        <f t="shared" si="247"/>
        <v/>
      </c>
      <c r="CW428" s="30" t="str">
        <f t="shared" si="248"/>
        <v/>
      </c>
      <c r="CX428" s="30" t="str">
        <f t="shared" si="249"/>
        <v/>
      </c>
      <c r="CY428" s="30" t="str">
        <f t="shared" si="250"/>
        <v/>
      </c>
      <c r="CZ428" s="30" t="str">
        <f t="shared" si="251"/>
        <v/>
      </c>
    </row>
    <row r="429" spans="4:104" s="6" customFormat="1" x14ac:dyDescent="0.25">
      <c r="D429" s="149"/>
      <c r="E429" s="150"/>
      <c r="R429" s="152"/>
      <c r="X429" s="153"/>
      <c r="Y429" s="153"/>
      <c r="Z429" s="153"/>
      <c r="AE429" s="153"/>
      <c r="AT429" s="27" t="str">
        <f t="shared" ca="1" si="232"/>
        <v/>
      </c>
      <c r="AU429" s="27" t="str">
        <f t="shared" si="233"/>
        <v/>
      </c>
      <c r="CE429" s="27" t="str">
        <f t="shared" si="234"/>
        <v/>
      </c>
      <c r="CF429" s="30" t="str">
        <f t="shared" si="252"/>
        <v/>
      </c>
      <c r="CG429" s="30" t="e">
        <f>IF(TRIM(MID(SUBSTITUTE($CE429," ",REPT(" ",99)),COLUMN(#REF!)*99-98,99))="","",DATEVALUE(TRIM(MID(SUBSTITUTE($CE429," ",REPT(" ",99)),COLUMN(#REF!)*99-98,99))))</f>
        <v>#REF!</v>
      </c>
      <c r="CH429" s="30" t="str">
        <f t="shared" si="235"/>
        <v/>
      </c>
      <c r="CI429" s="30" t="str">
        <f t="shared" si="236"/>
        <v/>
      </c>
      <c r="CJ429" s="30" t="str">
        <f t="shared" si="237"/>
        <v/>
      </c>
      <c r="CK429" s="30" t="str">
        <f t="shared" si="238"/>
        <v/>
      </c>
      <c r="CL429" s="30" t="str">
        <f t="shared" si="239"/>
        <v/>
      </c>
      <c r="CM429" s="30" t="str">
        <f t="shared" si="240"/>
        <v/>
      </c>
      <c r="CN429" s="30" t="str">
        <f t="shared" si="241"/>
        <v/>
      </c>
      <c r="CO429" s="30" t="str">
        <f t="shared" si="242"/>
        <v/>
      </c>
      <c r="CP429" s="27" t="str">
        <f t="shared" si="243"/>
        <v/>
      </c>
      <c r="CQ429" s="30" t="str">
        <f t="shared" si="253"/>
        <v/>
      </c>
      <c r="CR429" s="30" t="e">
        <f>IF(TRIM(MID(SUBSTITUTE($CP429," ",REPT(" ",99)),COLUMN(#REF!)*99-98,99))="","",DATEVALUE(TRIM(MID(SUBSTITUTE($CP429," ",REPT(" ",99)),COLUMN(#REF!)*99-98,99))))</f>
        <v>#REF!</v>
      </c>
      <c r="CS429" s="30" t="str">
        <f t="shared" si="244"/>
        <v/>
      </c>
      <c r="CT429" s="30" t="str">
        <f t="shared" si="245"/>
        <v/>
      </c>
      <c r="CU429" s="30" t="str">
        <f t="shared" si="246"/>
        <v/>
      </c>
      <c r="CV429" s="30" t="str">
        <f t="shared" si="247"/>
        <v/>
      </c>
      <c r="CW429" s="30" t="str">
        <f t="shared" si="248"/>
        <v/>
      </c>
      <c r="CX429" s="30" t="str">
        <f t="shared" si="249"/>
        <v/>
      </c>
      <c r="CY429" s="30" t="str">
        <f t="shared" si="250"/>
        <v/>
      </c>
      <c r="CZ429" s="30" t="str">
        <f t="shared" si="251"/>
        <v/>
      </c>
    </row>
    <row r="430" spans="4:104" s="6" customFormat="1" x14ac:dyDescent="0.25">
      <c r="D430" s="149"/>
      <c r="E430" s="150"/>
      <c r="R430" s="152"/>
      <c r="X430" s="153"/>
      <c r="Y430" s="153"/>
      <c r="Z430" s="153"/>
      <c r="AE430" s="153"/>
      <c r="AT430" s="27" t="str">
        <f t="shared" ca="1" si="232"/>
        <v/>
      </c>
      <c r="AU430" s="27" t="str">
        <f t="shared" si="233"/>
        <v/>
      </c>
      <c r="CE430" s="27" t="str">
        <f t="shared" si="234"/>
        <v/>
      </c>
      <c r="CF430" s="30" t="str">
        <f t="shared" si="252"/>
        <v/>
      </c>
      <c r="CG430" s="30" t="e">
        <f>IF(TRIM(MID(SUBSTITUTE($CE430," ",REPT(" ",99)),COLUMN(#REF!)*99-98,99))="","",DATEVALUE(TRIM(MID(SUBSTITUTE($CE430," ",REPT(" ",99)),COLUMN(#REF!)*99-98,99))))</f>
        <v>#REF!</v>
      </c>
      <c r="CH430" s="30" t="str">
        <f t="shared" si="235"/>
        <v/>
      </c>
      <c r="CI430" s="30" t="str">
        <f t="shared" si="236"/>
        <v/>
      </c>
      <c r="CJ430" s="30" t="str">
        <f t="shared" si="237"/>
        <v/>
      </c>
      <c r="CK430" s="30" t="str">
        <f t="shared" si="238"/>
        <v/>
      </c>
      <c r="CL430" s="30" t="str">
        <f t="shared" si="239"/>
        <v/>
      </c>
      <c r="CM430" s="30" t="str">
        <f t="shared" si="240"/>
        <v/>
      </c>
      <c r="CN430" s="30" t="str">
        <f t="shared" si="241"/>
        <v/>
      </c>
      <c r="CO430" s="30" t="str">
        <f t="shared" si="242"/>
        <v/>
      </c>
      <c r="CP430" s="27" t="str">
        <f t="shared" si="243"/>
        <v/>
      </c>
      <c r="CQ430" s="30" t="str">
        <f t="shared" si="253"/>
        <v/>
      </c>
      <c r="CR430" s="30" t="e">
        <f>IF(TRIM(MID(SUBSTITUTE($CP430," ",REPT(" ",99)),COLUMN(#REF!)*99-98,99))="","",DATEVALUE(TRIM(MID(SUBSTITUTE($CP430," ",REPT(" ",99)),COLUMN(#REF!)*99-98,99))))</f>
        <v>#REF!</v>
      </c>
      <c r="CS430" s="30" t="str">
        <f t="shared" si="244"/>
        <v/>
      </c>
      <c r="CT430" s="30" t="str">
        <f t="shared" si="245"/>
        <v/>
      </c>
      <c r="CU430" s="30" t="str">
        <f t="shared" si="246"/>
        <v/>
      </c>
      <c r="CV430" s="30" t="str">
        <f t="shared" si="247"/>
        <v/>
      </c>
      <c r="CW430" s="30" t="str">
        <f t="shared" si="248"/>
        <v/>
      </c>
      <c r="CX430" s="30" t="str">
        <f t="shared" si="249"/>
        <v/>
      </c>
      <c r="CY430" s="30" t="str">
        <f t="shared" si="250"/>
        <v/>
      </c>
      <c r="CZ430" s="30" t="str">
        <f t="shared" si="251"/>
        <v/>
      </c>
    </row>
    <row r="431" spans="4:104" s="6" customFormat="1" x14ac:dyDescent="0.25">
      <c r="D431" s="149"/>
      <c r="E431" s="150"/>
      <c r="R431" s="152"/>
      <c r="X431" s="153"/>
      <c r="Y431" s="153"/>
      <c r="Z431" s="153"/>
      <c r="AE431" s="153"/>
      <c r="AT431" s="27" t="str">
        <f t="shared" ca="1" si="232"/>
        <v/>
      </c>
      <c r="AU431" s="27" t="str">
        <f t="shared" si="233"/>
        <v/>
      </c>
      <c r="CE431" s="27" t="str">
        <f t="shared" si="234"/>
        <v/>
      </c>
      <c r="CF431" s="30" t="str">
        <f t="shared" si="252"/>
        <v/>
      </c>
      <c r="CG431" s="30" t="e">
        <f>IF(TRIM(MID(SUBSTITUTE($CE431," ",REPT(" ",99)),COLUMN(#REF!)*99-98,99))="","",DATEVALUE(TRIM(MID(SUBSTITUTE($CE431," ",REPT(" ",99)),COLUMN(#REF!)*99-98,99))))</f>
        <v>#REF!</v>
      </c>
      <c r="CH431" s="30" t="str">
        <f t="shared" si="235"/>
        <v/>
      </c>
      <c r="CI431" s="30" t="str">
        <f t="shared" si="236"/>
        <v/>
      </c>
      <c r="CJ431" s="30" t="str">
        <f t="shared" si="237"/>
        <v/>
      </c>
      <c r="CK431" s="30" t="str">
        <f t="shared" si="238"/>
        <v/>
      </c>
      <c r="CL431" s="30" t="str">
        <f t="shared" si="239"/>
        <v/>
      </c>
      <c r="CM431" s="30" t="str">
        <f t="shared" si="240"/>
        <v/>
      </c>
      <c r="CN431" s="30" t="str">
        <f t="shared" si="241"/>
        <v/>
      </c>
      <c r="CO431" s="30" t="str">
        <f t="shared" si="242"/>
        <v/>
      </c>
      <c r="CP431" s="27" t="str">
        <f t="shared" si="243"/>
        <v/>
      </c>
      <c r="CQ431" s="30" t="str">
        <f t="shared" si="253"/>
        <v/>
      </c>
      <c r="CR431" s="30" t="e">
        <f>IF(TRIM(MID(SUBSTITUTE($CP431," ",REPT(" ",99)),COLUMN(#REF!)*99-98,99))="","",DATEVALUE(TRIM(MID(SUBSTITUTE($CP431," ",REPT(" ",99)),COLUMN(#REF!)*99-98,99))))</f>
        <v>#REF!</v>
      </c>
      <c r="CS431" s="30" t="str">
        <f t="shared" si="244"/>
        <v/>
      </c>
      <c r="CT431" s="30" t="str">
        <f t="shared" si="245"/>
        <v/>
      </c>
      <c r="CU431" s="30" t="str">
        <f t="shared" si="246"/>
        <v/>
      </c>
      <c r="CV431" s="30" t="str">
        <f t="shared" si="247"/>
        <v/>
      </c>
      <c r="CW431" s="30" t="str">
        <f t="shared" si="248"/>
        <v/>
      </c>
      <c r="CX431" s="30" t="str">
        <f t="shared" si="249"/>
        <v/>
      </c>
      <c r="CY431" s="30" t="str">
        <f t="shared" si="250"/>
        <v/>
      </c>
      <c r="CZ431" s="30" t="str">
        <f t="shared" si="251"/>
        <v/>
      </c>
    </row>
    <row r="432" spans="4:104" s="6" customFormat="1" x14ac:dyDescent="0.25">
      <c r="D432" s="149"/>
      <c r="E432" s="150"/>
      <c r="R432" s="152"/>
      <c r="X432" s="153"/>
      <c r="Y432" s="153"/>
      <c r="Z432" s="153"/>
      <c r="AE432" s="153"/>
      <c r="AT432" s="27" t="str">
        <f t="shared" ca="1" si="232"/>
        <v/>
      </c>
      <c r="AU432" s="27" t="str">
        <f t="shared" si="233"/>
        <v/>
      </c>
      <c r="CE432" s="27" t="str">
        <f t="shared" si="234"/>
        <v/>
      </c>
      <c r="CF432" s="30" t="str">
        <f t="shared" si="252"/>
        <v/>
      </c>
      <c r="CG432" s="30" t="e">
        <f>IF(TRIM(MID(SUBSTITUTE($CE432," ",REPT(" ",99)),COLUMN(#REF!)*99-98,99))="","",DATEVALUE(TRIM(MID(SUBSTITUTE($CE432," ",REPT(" ",99)),COLUMN(#REF!)*99-98,99))))</f>
        <v>#REF!</v>
      </c>
      <c r="CH432" s="30" t="str">
        <f t="shared" si="235"/>
        <v/>
      </c>
      <c r="CI432" s="30" t="str">
        <f t="shared" si="236"/>
        <v/>
      </c>
      <c r="CJ432" s="30" t="str">
        <f t="shared" si="237"/>
        <v/>
      </c>
      <c r="CK432" s="30" t="str">
        <f t="shared" si="238"/>
        <v/>
      </c>
      <c r="CL432" s="30" t="str">
        <f t="shared" si="239"/>
        <v/>
      </c>
      <c r="CM432" s="30" t="str">
        <f t="shared" si="240"/>
        <v/>
      </c>
      <c r="CN432" s="30" t="str">
        <f t="shared" si="241"/>
        <v/>
      </c>
      <c r="CO432" s="30" t="str">
        <f t="shared" si="242"/>
        <v/>
      </c>
      <c r="CP432" s="27" t="str">
        <f t="shared" si="243"/>
        <v/>
      </c>
      <c r="CQ432" s="30" t="str">
        <f t="shared" si="253"/>
        <v/>
      </c>
      <c r="CR432" s="30" t="e">
        <f>IF(TRIM(MID(SUBSTITUTE($CP432," ",REPT(" ",99)),COLUMN(#REF!)*99-98,99))="","",DATEVALUE(TRIM(MID(SUBSTITUTE($CP432," ",REPT(" ",99)),COLUMN(#REF!)*99-98,99))))</f>
        <v>#REF!</v>
      </c>
      <c r="CS432" s="30" t="str">
        <f t="shared" si="244"/>
        <v/>
      </c>
      <c r="CT432" s="30" t="str">
        <f t="shared" si="245"/>
        <v/>
      </c>
      <c r="CU432" s="30" t="str">
        <f t="shared" si="246"/>
        <v/>
      </c>
      <c r="CV432" s="30" t="str">
        <f t="shared" si="247"/>
        <v/>
      </c>
      <c r="CW432" s="30" t="str">
        <f t="shared" si="248"/>
        <v/>
      </c>
      <c r="CX432" s="30" t="str">
        <f t="shared" si="249"/>
        <v/>
      </c>
      <c r="CY432" s="30" t="str">
        <f t="shared" si="250"/>
        <v/>
      </c>
      <c r="CZ432" s="30" t="str">
        <f t="shared" si="251"/>
        <v/>
      </c>
    </row>
    <row r="433" spans="4:104" s="6" customFormat="1" x14ac:dyDescent="0.25">
      <c r="D433" s="149"/>
      <c r="E433" s="150"/>
      <c r="R433" s="152"/>
      <c r="X433" s="153"/>
      <c r="Y433" s="153"/>
      <c r="Z433" s="153"/>
      <c r="AE433" s="153"/>
      <c r="AT433" s="27" t="str">
        <f t="shared" ca="1" si="232"/>
        <v/>
      </c>
      <c r="AU433" s="27" t="str">
        <f t="shared" si="233"/>
        <v/>
      </c>
      <c r="CE433" s="27" t="str">
        <f t="shared" si="234"/>
        <v/>
      </c>
      <c r="CF433" s="30" t="str">
        <f t="shared" si="252"/>
        <v/>
      </c>
      <c r="CG433" s="30" t="e">
        <f>IF(TRIM(MID(SUBSTITUTE($CE433," ",REPT(" ",99)),COLUMN(#REF!)*99-98,99))="","",DATEVALUE(TRIM(MID(SUBSTITUTE($CE433," ",REPT(" ",99)),COLUMN(#REF!)*99-98,99))))</f>
        <v>#REF!</v>
      </c>
      <c r="CH433" s="30" t="str">
        <f t="shared" si="235"/>
        <v/>
      </c>
      <c r="CI433" s="30" t="str">
        <f t="shared" si="236"/>
        <v/>
      </c>
      <c r="CJ433" s="30" t="str">
        <f t="shared" si="237"/>
        <v/>
      </c>
      <c r="CK433" s="30" t="str">
        <f t="shared" si="238"/>
        <v/>
      </c>
      <c r="CL433" s="30" t="str">
        <f t="shared" si="239"/>
        <v/>
      </c>
      <c r="CM433" s="30" t="str">
        <f t="shared" si="240"/>
        <v/>
      </c>
      <c r="CN433" s="30" t="str">
        <f t="shared" si="241"/>
        <v/>
      </c>
      <c r="CO433" s="30" t="str">
        <f t="shared" si="242"/>
        <v/>
      </c>
      <c r="CP433" s="27" t="str">
        <f t="shared" si="243"/>
        <v/>
      </c>
      <c r="CQ433" s="30" t="str">
        <f t="shared" si="253"/>
        <v/>
      </c>
      <c r="CR433" s="30" t="e">
        <f>IF(TRIM(MID(SUBSTITUTE($CP433," ",REPT(" ",99)),COLUMN(#REF!)*99-98,99))="","",DATEVALUE(TRIM(MID(SUBSTITUTE($CP433," ",REPT(" ",99)),COLUMN(#REF!)*99-98,99))))</f>
        <v>#REF!</v>
      </c>
      <c r="CS433" s="30" t="str">
        <f t="shared" si="244"/>
        <v/>
      </c>
      <c r="CT433" s="30" t="str">
        <f t="shared" si="245"/>
        <v/>
      </c>
      <c r="CU433" s="30" t="str">
        <f t="shared" si="246"/>
        <v/>
      </c>
      <c r="CV433" s="30" t="str">
        <f t="shared" si="247"/>
        <v/>
      </c>
      <c r="CW433" s="30" t="str">
        <f t="shared" si="248"/>
        <v/>
      </c>
      <c r="CX433" s="30" t="str">
        <f t="shared" si="249"/>
        <v/>
      </c>
      <c r="CY433" s="30" t="str">
        <f t="shared" si="250"/>
        <v/>
      </c>
      <c r="CZ433" s="30" t="str">
        <f t="shared" si="251"/>
        <v/>
      </c>
    </row>
    <row r="434" spans="4:104" s="6" customFormat="1" x14ac:dyDescent="0.25">
      <c r="D434" s="149"/>
      <c r="E434" s="150"/>
      <c r="R434" s="152"/>
      <c r="X434" s="153"/>
      <c r="Y434" s="153"/>
      <c r="Z434" s="153"/>
      <c r="AE434" s="153"/>
      <c r="AT434" s="27" t="str">
        <f t="shared" ca="1" si="232"/>
        <v/>
      </c>
      <c r="AU434" s="27" t="str">
        <f t="shared" si="233"/>
        <v/>
      </c>
      <c r="CE434" s="27" t="str">
        <f t="shared" si="234"/>
        <v/>
      </c>
      <c r="CF434" s="30" t="str">
        <f t="shared" si="252"/>
        <v/>
      </c>
      <c r="CG434" s="30" t="e">
        <f>IF(TRIM(MID(SUBSTITUTE($CE434," ",REPT(" ",99)),COLUMN(#REF!)*99-98,99))="","",DATEVALUE(TRIM(MID(SUBSTITUTE($CE434," ",REPT(" ",99)),COLUMN(#REF!)*99-98,99))))</f>
        <v>#REF!</v>
      </c>
      <c r="CH434" s="30" t="str">
        <f t="shared" si="235"/>
        <v/>
      </c>
      <c r="CI434" s="30" t="str">
        <f t="shared" si="236"/>
        <v/>
      </c>
      <c r="CJ434" s="30" t="str">
        <f t="shared" si="237"/>
        <v/>
      </c>
      <c r="CK434" s="30" t="str">
        <f t="shared" si="238"/>
        <v/>
      </c>
      <c r="CL434" s="30" t="str">
        <f t="shared" si="239"/>
        <v/>
      </c>
      <c r="CM434" s="30" t="str">
        <f t="shared" si="240"/>
        <v/>
      </c>
      <c r="CN434" s="30" t="str">
        <f t="shared" si="241"/>
        <v/>
      </c>
      <c r="CO434" s="30" t="str">
        <f t="shared" si="242"/>
        <v/>
      </c>
      <c r="CP434" s="27" t="str">
        <f t="shared" si="243"/>
        <v/>
      </c>
      <c r="CQ434" s="30" t="str">
        <f t="shared" si="253"/>
        <v/>
      </c>
      <c r="CR434" s="30" t="e">
        <f>IF(TRIM(MID(SUBSTITUTE($CP434," ",REPT(" ",99)),COLUMN(#REF!)*99-98,99))="","",DATEVALUE(TRIM(MID(SUBSTITUTE($CP434," ",REPT(" ",99)),COLUMN(#REF!)*99-98,99))))</f>
        <v>#REF!</v>
      </c>
      <c r="CS434" s="30" t="str">
        <f t="shared" si="244"/>
        <v/>
      </c>
      <c r="CT434" s="30" t="str">
        <f t="shared" si="245"/>
        <v/>
      </c>
      <c r="CU434" s="30" t="str">
        <f t="shared" si="246"/>
        <v/>
      </c>
      <c r="CV434" s="30" t="str">
        <f t="shared" si="247"/>
        <v/>
      </c>
      <c r="CW434" s="30" t="str">
        <f t="shared" si="248"/>
        <v/>
      </c>
      <c r="CX434" s="30" t="str">
        <f t="shared" si="249"/>
        <v/>
      </c>
      <c r="CY434" s="30" t="str">
        <f t="shared" si="250"/>
        <v/>
      </c>
      <c r="CZ434" s="30" t="str">
        <f t="shared" si="251"/>
        <v/>
      </c>
    </row>
    <row r="435" spans="4:104" s="6" customFormat="1" x14ac:dyDescent="0.25">
      <c r="D435" s="149"/>
      <c r="E435" s="150"/>
      <c r="R435" s="152"/>
      <c r="X435" s="153"/>
      <c r="Y435" s="153"/>
      <c r="Z435" s="153"/>
      <c r="AE435" s="153"/>
      <c r="AT435" s="27" t="str">
        <f t="shared" ca="1" si="232"/>
        <v/>
      </c>
      <c r="AU435" s="27" t="str">
        <f t="shared" si="233"/>
        <v/>
      </c>
      <c r="CE435" s="27" t="str">
        <f t="shared" si="234"/>
        <v/>
      </c>
      <c r="CF435" s="30" t="str">
        <f t="shared" si="252"/>
        <v/>
      </c>
      <c r="CG435" s="30" t="e">
        <f>IF(TRIM(MID(SUBSTITUTE($CE435," ",REPT(" ",99)),COLUMN(#REF!)*99-98,99))="","",DATEVALUE(TRIM(MID(SUBSTITUTE($CE435," ",REPT(" ",99)),COLUMN(#REF!)*99-98,99))))</f>
        <v>#REF!</v>
      </c>
      <c r="CH435" s="30" t="str">
        <f t="shared" si="235"/>
        <v/>
      </c>
      <c r="CI435" s="30" t="str">
        <f t="shared" si="236"/>
        <v/>
      </c>
      <c r="CJ435" s="30" t="str">
        <f t="shared" si="237"/>
        <v/>
      </c>
      <c r="CK435" s="30" t="str">
        <f t="shared" si="238"/>
        <v/>
      </c>
      <c r="CL435" s="30" t="str">
        <f t="shared" si="239"/>
        <v/>
      </c>
      <c r="CM435" s="30" t="str">
        <f t="shared" si="240"/>
        <v/>
      </c>
      <c r="CN435" s="30" t="str">
        <f t="shared" si="241"/>
        <v/>
      </c>
      <c r="CO435" s="30" t="str">
        <f t="shared" si="242"/>
        <v/>
      </c>
      <c r="CP435" s="27" t="str">
        <f t="shared" si="243"/>
        <v/>
      </c>
      <c r="CQ435" s="30" t="str">
        <f t="shared" si="253"/>
        <v/>
      </c>
      <c r="CR435" s="30" t="e">
        <f>IF(TRIM(MID(SUBSTITUTE($CP435," ",REPT(" ",99)),COLUMN(#REF!)*99-98,99))="","",DATEVALUE(TRIM(MID(SUBSTITUTE($CP435," ",REPT(" ",99)),COLUMN(#REF!)*99-98,99))))</f>
        <v>#REF!</v>
      </c>
      <c r="CS435" s="30" t="str">
        <f t="shared" si="244"/>
        <v/>
      </c>
      <c r="CT435" s="30" t="str">
        <f t="shared" si="245"/>
        <v/>
      </c>
      <c r="CU435" s="30" t="str">
        <f t="shared" si="246"/>
        <v/>
      </c>
      <c r="CV435" s="30" t="str">
        <f t="shared" si="247"/>
        <v/>
      </c>
      <c r="CW435" s="30" t="str">
        <f t="shared" si="248"/>
        <v/>
      </c>
      <c r="CX435" s="30" t="str">
        <f t="shared" si="249"/>
        <v/>
      </c>
      <c r="CY435" s="30" t="str">
        <f t="shared" si="250"/>
        <v/>
      </c>
      <c r="CZ435" s="30" t="str">
        <f t="shared" si="251"/>
        <v/>
      </c>
    </row>
    <row r="436" spans="4:104" s="6" customFormat="1" x14ac:dyDescent="0.25">
      <c r="D436" s="149"/>
      <c r="E436" s="150"/>
      <c r="R436" s="152"/>
      <c r="X436" s="153"/>
      <c r="Y436" s="153"/>
      <c r="Z436" s="153"/>
      <c r="AE436" s="153"/>
      <c r="AT436" s="27" t="str">
        <f t="shared" ca="1" si="232"/>
        <v/>
      </c>
      <c r="AU436" s="27" t="str">
        <f t="shared" si="233"/>
        <v/>
      </c>
      <c r="CE436" s="27" t="str">
        <f t="shared" si="234"/>
        <v/>
      </c>
      <c r="CF436" s="30" t="str">
        <f t="shared" si="252"/>
        <v/>
      </c>
      <c r="CG436" s="30" t="e">
        <f>IF(TRIM(MID(SUBSTITUTE($CE436," ",REPT(" ",99)),COLUMN(#REF!)*99-98,99))="","",DATEVALUE(TRIM(MID(SUBSTITUTE($CE436," ",REPT(" ",99)),COLUMN(#REF!)*99-98,99))))</f>
        <v>#REF!</v>
      </c>
      <c r="CH436" s="30" t="str">
        <f t="shared" si="235"/>
        <v/>
      </c>
      <c r="CI436" s="30" t="str">
        <f t="shared" si="236"/>
        <v/>
      </c>
      <c r="CJ436" s="30" t="str">
        <f t="shared" si="237"/>
        <v/>
      </c>
      <c r="CK436" s="30" t="str">
        <f t="shared" si="238"/>
        <v/>
      </c>
      <c r="CL436" s="30" t="str">
        <f t="shared" si="239"/>
        <v/>
      </c>
      <c r="CM436" s="30" t="str">
        <f t="shared" si="240"/>
        <v/>
      </c>
      <c r="CN436" s="30" t="str">
        <f t="shared" si="241"/>
        <v/>
      </c>
      <c r="CO436" s="30" t="str">
        <f t="shared" si="242"/>
        <v/>
      </c>
      <c r="CP436" s="27" t="str">
        <f t="shared" si="243"/>
        <v/>
      </c>
      <c r="CQ436" s="30" t="str">
        <f t="shared" si="253"/>
        <v/>
      </c>
      <c r="CR436" s="30" t="e">
        <f>IF(TRIM(MID(SUBSTITUTE($CP436," ",REPT(" ",99)),COLUMN(#REF!)*99-98,99))="","",DATEVALUE(TRIM(MID(SUBSTITUTE($CP436," ",REPT(" ",99)),COLUMN(#REF!)*99-98,99))))</f>
        <v>#REF!</v>
      </c>
      <c r="CS436" s="30" t="str">
        <f t="shared" si="244"/>
        <v/>
      </c>
      <c r="CT436" s="30" t="str">
        <f t="shared" si="245"/>
        <v/>
      </c>
      <c r="CU436" s="30" t="str">
        <f t="shared" si="246"/>
        <v/>
      </c>
      <c r="CV436" s="30" t="str">
        <f t="shared" si="247"/>
        <v/>
      </c>
      <c r="CW436" s="30" t="str">
        <f t="shared" si="248"/>
        <v/>
      </c>
      <c r="CX436" s="30" t="str">
        <f t="shared" si="249"/>
        <v/>
      </c>
      <c r="CY436" s="30" t="str">
        <f t="shared" si="250"/>
        <v/>
      </c>
      <c r="CZ436" s="30" t="str">
        <f t="shared" si="251"/>
        <v/>
      </c>
    </row>
    <row r="437" spans="4:104" s="6" customFormat="1" x14ac:dyDescent="0.25">
      <c r="D437" s="149"/>
      <c r="E437" s="150"/>
      <c r="R437" s="152"/>
      <c r="X437" s="153"/>
      <c r="Y437" s="153"/>
      <c r="Z437" s="153"/>
      <c r="AE437" s="153"/>
      <c r="AT437" s="27" t="str">
        <f t="shared" ca="1" si="232"/>
        <v/>
      </c>
      <c r="AU437" s="27" t="str">
        <f t="shared" si="233"/>
        <v/>
      </c>
      <c r="CE437" s="27" t="str">
        <f t="shared" si="234"/>
        <v/>
      </c>
      <c r="CF437" s="30" t="str">
        <f t="shared" si="252"/>
        <v/>
      </c>
      <c r="CG437" s="30" t="e">
        <f>IF(TRIM(MID(SUBSTITUTE($CE437," ",REPT(" ",99)),COLUMN(#REF!)*99-98,99))="","",DATEVALUE(TRIM(MID(SUBSTITUTE($CE437," ",REPT(" ",99)),COLUMN(#REF!)*99-98,99))))</f>
        <v>#REF!</v>
      </c>
      <c r="CH437" s="30" t="str">
        <f t="shared" si="235"/>
        <v/>
      </c>
      <c r="CI437" s="30" t="str">
        <f t="shared" si="236"/>
        <v/>
      </c>
      <c r="CJ437" s="30" t="str">
        <f t="shared" si="237"/>
        <v/>
      </c>
      <c r="CK437" s="30" t="str">
        <f t="shared" si="238"/>
        <v/>
      </c>
      <c r="CL437" s="30" t="str">
        <f t="shared" si="239"/>
        <v/>
      </c>
      <c r="CM437" s="30" t="str">
        <f t="shared" si="240"/>
        <v/>
      </c>
      <c r="CN437" s="30" t="str">
        <f t="shared" si="241"/>
        <v/>
      </c>
      <c r="CO437" s="30" t="str">
        <f t="shared" si="242"/>
        <v/>
      </c>
      <c r="CP437" s="27" t="str">
        <f t="shared" si="243"/>
        <v/>
      </c>
      <c r="CQ437" s="30" t="str">
        <f t="shared" si="253"/>
        <v/>
      </c>
      <c r="CR437" s="30" t="e">
        <f>IF(TRIM(MID(SUBSTITUTE($CP437," ",REPT(" ",99)),COLUMN(#REF!)*99-98,99))="","",DATEVALUE(TRIM(MID(SUBSTITUTE($CP437," ",REPT(" ",99)),COLUMN(#REF!)*99-98,99))))</f>
        <v>#REF!</v>
      </c>
      <c r="CS437" s="30" t="str">
        <f t="shared" si="244"/>
        <v/>
      </c>
      <c r="CT437" s="30" t="str">
        <f t="shared" si="245"/>
        <v/>
      </c>
      <c r="CU437" s="30" t="str">
        <f t="shared" si="246"/>
        <v/>
      </c>
      <c r="CV437" s="30" t="str">
        <f t="shared" si="247"/>
        <v/>
      </c>
      <c r="CW437" s="30" t="str">
        <f t="shared" si="248"/>
        <v/>
      </c>
      <c r="CX437" s="30" t="str">
        <f t="shared" si="249"/>
        <v/>
      </c>
      <c r="CY437" s="30" t="str">
        <f t="shared" si="250"/>
        <v/>
      </c>
      <c r="CZ437" s="30" t="str">
        <f t="shared" si="251"/>
        <v/>
      </c>
    </row>
    <row r="438" spans="4:104" s="6" customFormat="1" x14ac:dyDescent="0.25">
      <c r="D438" s="149"/>
      <c r="E438" s="150"/>
      <c r="R438" s="152"/>
      <c r="X438" s="153"/>
      <c r="Y438" s="153"/>
      <c r="Z438" s="153"/>
      <c r="AE438" s="153"/>
      <c r="AT438" s="27" t="str">
        <f t="shared" ca="1" si="232"/>
        <v/>
      </c>
      <c r="AU438" s="27" t="str">
        <f t="shared" si="233"/>
        <v/>
      </c>
      <c r="CE438" s="27" t="str">
        <f t="shared" si="234"/>
        <v/>
      </c>
      <c r="CF438" s="30" t="str">
        <f t="shared" si="252"/>
        <v/>
      </c>
      <c r="CG438" s="30" t="e">
        <f>IF(TRIM(MID(SUBSTITUTE($CE438," ",REPT(" ",99)),COLUMN(#REF!)*99-98,99))="","",DATEVALUE(TRIM(MID(SUBSTITUTE($CE438," ",REPT(" ",99)),COLUMN(#REF!)*99-98,99))))</f>
        <v>#REF!</v>
      </c>
      <c r="CH438" s="30" t="str">
        <f t="shared" si="235"/>
        <v/>
      </c>
      <c r="CI438" s="30" t="str">
        <f t="shared" si="236"/>
        <v/>
      </c>
      <c r="CJ438" s="30" t="str">
        <f t="shared" si="237"/>
        <v/>
      </c>
      <c r="CK438" s="30" t="str">
        <f t="shared" si="238"/>
        <v/>
      </c>
      <c r="CL438" s="30" t="str">
        <f t="shared" si="239"/>
        <v/>
      </c>
      <c r="CM438" s="30" t="str">
        <f t="shared" si="240"/>
        <v/>
      </c>
      <c r="CN438" s="30" t="str">
        <f t="shared" si="241"/>
        <v/>
      </c>
      <c r="CO438" s="30" t="str">
        <f t="shared" si="242"/>
        <v/>
      </c>
      <c r="CP438" s="27" t="str">
        <f t="shared" si="243"/>
        <v/>
      </c>
      <c r="CQ438" s="30" t="str">
        <f t="shared" si="253"/>
        <v/>
      </c>
      <c r="CR438" s="30" t="e">
        <f>IF(TRIM(MID(SUBSTITUTE($CP438," ",REPT(" ",99)),COLUMN(#REF!)*99-98,99))="","",DATEVALUE(TRIM(MID(SUBSTITUTE($CP438," ",REPT(" ",99)),COLUMN(#REF!)*99-98,99))))</f>
        <v>#REF!</v>
      </c>
      <c r="CS438" s="30" t="str">
        <f t="shared" si="244"/>
        <v/>
      </c>
      <c r="CT438" s="30" t="str">
        <f t="shared" si="245"/>
        <v/>
      </c>
      <c r="CU438" s="30" t="str">
        <f t="shared" si="246"/>
        <v/>
      </c>
      <c r="CV438" s="30" t="str">
        <f t="shared" si="247"/>
        <v/>
      </c>
      <c r="CW438" s="30" t="str">
        <f t="shared" si="248"/>
        <v/>
      </c>
      <c r="CX438" s="30" t="str">
        <f t="shared" si="249"/>
        <v/>
      </c>
      <c r="CY438" s="30" t="str">
        <f t="shared" si="250"/>
        <v/>
      </c>
      <c r="CZ438" s="30" t="str">
        <f t="shared" si="251"/>
        <v/>
      </c>
    </row>
    <row r="439" spans="4:104" s="6" customFormat="1" x14ac:dyDescent="0.25">
      <c r="D439" s="149"/>
      <c r="E439" s="150"/>
      <c r="R439" s="152"/>
      <c r="X439" s="153"/>
      <c r="Y439" s="153"/>
      <c r="Z439" s="153"/>
      <c r="AE439" s="153"/>
      <c r="AT439" s="27" t="str">
        <f t="shared" ca="1" si="232"/>
        <v/>
      </c>
      <c r="AU439" s="27" t="str">
        <f t="shared" si="233"/>
        <v/>
      </c>
      <c r="CE439" s="27" t="str">
        <f t="shared" si="234"/>
        <v/>
      </c>
      <c r="CF439" s="30" t="str">
        <f t="shared" si="252"/>
        <v/>
      </c>
      <c r="CG439" s="30" t="e">
        <f>IF(TRIM(MID(SUBSTITUTE($CE439," ",REPT(" ",99)),COLUMN(#REF!)*99-98,99))="","",DATEVALUE(TRIM(MID(SUBSTITUTE($CE439," ",REPT(" ",99)),COLUMN(#REF!)*99-98,99))))</f>
        <v>#REF!</v>
      </c>
      <c r="CH439" s="30" t="str">
        <f t="shared" si="235"/>
        <v/>
      </c>
      <c r="CI439" s="30" t="str">
        <f t="shared" si="236"/>
        <v/>
      </c>
      <c r="CJ439" s="30" t="str">
        <f t="shared" si="237"/>
        <v/>
      </c>
      <c r="CK439" s="30" t="str">
        <f t="shared" si="238"/>
        <v/>
      </c>
      <c r="CL439" s="30" t="str">
        <f t="shared" si="239"/>
        <v/>
      </c>
      <c r="CM439" s="30" t="str">
        <f t="shared" si="240"/>
        <v/>
      </c>
      <c r="CN439" s="30" t="str">
        <f t="shared" si="241"/>
        <v/>
      </c>
      <c r="CO439" s="30" t="str">
        <f t="shared" si="242"/>
        <v/>
      </c>
      <c r="CP439" s="27" t="str">
        <f t="shared" si="243"/>
        <v/>
      </c>
      <c r="CQ439" s="30" t="str">
        <f t="shared" si="253"/>
        <v/>
      </c>
      <c r="CR439" s="30" t="e">
        <f>IF(TRIM(MID(SUBSTITUTE($CP439," ",REPT(" ",99)),COLUMN(#REF!)*99-98,99))="","",DATEVALUE(TRIM(MID(SUBSTITUTE($CP439," ",REPT(" ",99)),COLUMN(#REF!)*99-98,99))))</f>
        <v>#REF!</v>
      </c>
      <c r="CS439" s="30" t="str">
        <f t="shared" si="244"/>
        <v/>
      </c>
      <c r="CT439" s="30" t="str">
        <f t="shared" si="245"/>
        <v/>
      </c>
      <c r="CU439" s="30" t="str">
        <f t="shared" si="246"/>
        <v/>
      </c>
      <c r="CV439" s="30" t="str">
        <f t="shared" si="247"/>
        <v/>
      </c>
      <c r="CW439" s="30" t="str">
        <f t="shared" si="248"/>
        <v/>
      </c>
      <c r="CX439" s="30" t="str">
        <f t="shared" si="249"/>
        <v/>
      </c>
      <c r="CY439" s="30" t="str">
        <f t="shared" si="250"/>
        <v/>
      </c>
      <c r="CZ439" s="30" t="str">
        <f t="shared" si="251"/>
        <v/>
      </c>
    </row>
    <row r="440" spans="4:104" s="6" customFormat="1" x14ac:dyDescent="0.25">
      <c r="D440" s="149"/>
      <c r="E440" s="150"/>
      <c r="R440" s="152"/>
      <c r="X440" s="153"/>
      <c r="Y440" s="153"/>
      <c r="Z440" s="153"/>
      <c r="AE440" s="153"/>
      <c r="AT440" s="27" t="str">
        <f t="shared" ca="1" si="232"/>
        <v/>
      </c>
      <c r="AU440" s="27" t="str">
        <f t="shared" si="233"/>
        <v/>
      </c>
      <c r="CE440" s="27" t="str">
        <f t="shared" si="234"/>
        <v/>
      </c>
      <c r="CF440" s="30" t="str">
        <f t="shared" si="252"/>
        <v/>
      </c>
      <c r="CG440" s="30" t="e">
        <f>IF(TRIM(MID(SUBSTITUTE($CE440," ",REPT(" ",99)),COLUMN(#REF!)*99-98,99))="","",DATEVALUE(TRIM(MID(SUBSTITUTE($CE440," ",REPT(" ",99)),COLUMN(#REF!)*99-98,99))))</f>
        <v>#REF!</v>
      </c>
      <c r="CH440" s="30" t="str">
        <f t="shared" si="235"/>
        <v/>
      </c>
      <c r="CI440" s="30" t="str">
        <f t="shared" si="236"/>
        <v/>
      </c>
      <c r="CJ440" s="30" t="str">
        <f t="shared" si="237"/>
        <v/>
      </c>
      <c r="CK440" s="30" t="str">
        <f t="shared" si="238"/>
        <v/>
      </c>
      <c r="CL440" s="30" t="str">
        <f t="shared" si="239"/>
        <v/>
      </c>
      <c r="CM440" s="30" t="str">
        <f t="shared" si="240"/>
        <v/>
      </c>
      <c r="CN440" s="30" t="str">
        <f t="shared" si="241"/>
        <v/>
      </c>
      <c r="CO440" s="30" t="str">
        <f t="shared" si="242"/>
        <v/>
      </c>
      <c r="CP440" s="27" t="str">
        <f t="shared" si="243"/>
        <v/>
      </c>
      <c r="CQ440" s="30" t="str">
        <f t="shared" si="253"/>
        <v/>
      </c>
      <c r="CR440" s="30" t="e">
        <f>IF(TRIM(MID(SUBSTITUTE($CP440," ",REPT(" ",99)),COLUMN(#REF!)*99-98,99))="","",DATEVALUE(TRIM(MID(SUBSTITUTE($CP440," ",REPT(" ",99)),COLUMN(#REF!)*99-98,99))))</f>
        <v>#REF!</v>
      </c>
      <c r="CS440" s="30" t="str">
        <f t="shared" si="244"/>
        <v/>
      </c>
      <c r="CT440" s="30" t="str">
        <f t="shared" si="245"/>
        <v/>
      </c>
      <c r="CU440" s="30" t="str">
        <f t="shared" si="246"/>
        <v/>
      </c>
      <c r="CV440" s="30" t="str">
        <f t="shared" si="247"/>
        <v/>
      </c>
      <c r="CW440" s="30" t="str">
        <f t="shared" si="248"/>
        <v/>
      </c>
      <c r="CX440" s="30" t="str">
        <f t="shared" si="249"/>
        <v/>
      </c>
      <c r="CY440" s="30" t="str">
        <f t="shared" si="250"/>
        <v/>
      </c>
      <c r="CZ440" s="30" t="str">
        <f t="shared" si="251"/>
        <v/>
      </c>
    </row>
    <row r="441" spans="4:104" s="6" customFormat="1" x14ac:dyDescent="0.25">
      <c r="D441" s="149"/>
      <c r="E441" s="150"/>
      <c r="R441" s="152"/>
      <c r="X441" s="153"/>
      <c r="Y441" s="153"/>
      <c r="Z441" s="153"/>
      <c r="AE441" s="153"/>
      <c r="AT441" s="27" t="str">
        <f t="shared" ca="1" si="232"/>
        <v/>
      </c>
      <c r="AU441" s="27" t="str">
        <f t="shared" si="233"/>
        <v/>
      </c>
      <c r="CE441" s="27" t="str">
        <f t="shared" si="234"/>
        <v/>
      </c>
      <c r="CF441" s="30" t="str">
        <f t="shared" si="252"/>
        <v/>
      </c>
      <c r="CG441" s="30" t="e">
        <f>IF(TRIM(MID(SUBSTITUTE($CE441," ",REPT(" ",99)),COLUMN(#REF!)*99-98,99))="","",DATEVALUE(TRIM(MID(SUBSTITUTE($CE441," ",REPT(" ",99)),COLUMN(#REF!)*99-98,99))))</f>
        <v>#REF!</v>
      </c>
      <c r="CH441" s="30" t="str">
        <f t="shared" si="235"/>
        <v/>
      </c>
      <c r="CI441" s="30" t="str">
        <f t="shared" si="236"/>
        <v/>
      </c>
      <c r="CJ441" s="30" t="str">
        <f t="shared" si="237"/>
        <v/>
      </c>
      <c r="CK441" s="30" t="str">
        <f t="shared" si="238"/>
        <v/>
      </c>
      <c r="CL441" s="30" t="str">
        <f t="shared" si="239"/>
        <v/>
      </c>
      <c r="CM441" s="30" t="str">
        <f t="shared" si="240"/>
        <v/>
      </c>
      <c r="CN441" s="30" t="str">
        <f t="shared" si="241"/>
        <v/>
      </c>
      <c r="CO441" s="30" t="str">
        <f t="shared" si="242"/>
        <v/>
      </c>
      <c r="CP441" s="27" t="str">
        <f t="shared" si="243"/>
        <v/>
      </c>
      <c r="CQ441" s="30" t="str">
        <f t="shared" si="253"/>
        <v/>
      </c>
      <c r="CR441" s="30" t="e">
        <f>IF(TRIM(MID(SUBSTITUTE($CP441," ",REPT(" ",99)),COLUMN(#REF!)*99-98,99))="","",DATEVALUE(TRIM(MID(SUBSTITUTE($CP441," ",REPT(" ",99)),COLUMN(#REF!)*99-98,99))))</f>
        <v>#REF!</v>
      </c>
      <c r="CS441" s="30" t="str">
        <f t="shared" si="244"/>
        <v/>
      </c>
      <c r="CT441" s="30" t="str">
        <f t="shared" si="245"/>
        <v/>
      </c>
      <c r="CU441" s="30" t="str">
        <f t="shared" si="246"/>
        <v/>
      </c>
      <c r="CV441" s="30" t="str">
        <f t="shared" si="247"/>
        <v/>
      </c>
      <c r="CW441" s="30" t="str">
        <f t="shared" si="248"/>
        <v/>
      </c>
      <c r="CX441" s="30" t="str">
        <f t="shared" si="249"/>
        <v/>
      </c>
      <c r="CY441" s="30" t="str">
        <f t="shared" si="250"/>
        <v/>
      </c>
      <c r="CZ441" s="30" t="str">
        <f t="shared" si="251"/>
        <v/>
      </c>
    </row>
    <row r="442" spans="4:104" s="6" customFormat="1" x14ac:dyDescent="0.25">
      <c r="D442" s="149"/>
      <c r="E442" s="150"/>
      <c r="R442" s="152"/>
      <c r="X442" s="153"/>
      <c r="Y442" s="153"/>
      <c r="Z442" s="153"/>
      <c r="AE442" s="153"/>
      <c r="AT442" s="27" t="str">
        <f t="shared" ca="1" si="232"/>
        <v/>
      </c>
      <c r="AU442" s="27" t="str">
        <f t="shared" si="233"/>
        <v/>
      </c>
      <c r="CE442" s="27" t="str">
        <f t="shared" si="234"/>
        <v/>
      </c>
      <c r="CF442" s="30" t="str">
        <f t="shared" si="252"/>
        <v/>
      </c>
      <c r="CG442" s="30" t="e">
        <f>IF(TRIM(MID(SUBSTITUTE($CE442," ",REPT(" ",99)),COLUMN(#REF!)*99-98,99))="","",DATEVALUE(TRIM(MID(SUBSTITUTE($CE442," ",REPT(" ",99)),COLUMN(#REF!)*99-98,99))))</f>
        <v>#REF!</v>
      </c>
      <c r="CH442" s="30" t="str">
        <f t="shared" si="235"/>
        <v/>
      </c>
      <c r="CI442" s="30" t="str">
        <f t="shared" si="236"/>
        <v/>
      </c>
      <c r="CJ442" s="30" t="str">
        <f t="shared" si="237"/>
        <v/>
      </c>
      <c r="CK442" s="30" t="str">
        <f t="shared" si="238"/>
        <v/>
      </c>
      <c r="CL442" s="30" t="str">
        <f t="shared" si="239"/>
        <v/>
      </c>
      <c r="CM442" s="30" t="str">
        <f t="shared" si="240"/>
        <v/>
      </c>
      <c r="CN442" s="30" t="str">
        <f t="shared" si="241"/>
        <v/>
      </c>
      <c r="CO442" s="30" t="str">
        <f t="shared" si="242"/>
        <v/>
      </c>
      <c r="CP442" s="27" t="str">
        <f t="shared" si="243"/>
        <v/>
      </c>
      <c r="CQ442" s="30" t="str">
        <f t="shared" si="253"/>
        <v/>
      </c>
      <c r="CR442" s="30" t="e">
        <f>IF(TRIM(MID(SUBSTITUTE($CP442," ",REPT(" ",99)),COLUMN(#REF!)*99-98,99))="","",DATEVALUE(TRIM(MID(SUBSTITUTE($CP442," ",REPT(" ",99)),COLUMN(#REF!)*99-98,99))))</f>
        <v>#REF!</v>
      </c>
      <c r="CS442" s="30" t="str">
        <f t="shared" si="244"/>
        <v/>
      </c>
      <c r="CT442" s="30" t="str">
        <f t="shared" si="245"/>
        <v/>
      </c>
      <c r="CU442" s="30" t="str">
        <f t="shared" si="246"/>
        <v/>
      </c>
      <c r="CV442" s="30" t="str">
        <f t="shared" si="247"/>
        <v/>
      </c>
      <c r="CW442" s="30" t="str">
        <f t="shared" si="248"/>
        <v/>
      </c>
      <c r="CX442" s="30" t="str">
        <f t="shared" si="249"/>
        <v/>
      </c>
      <c r="CY442" s="30" t="str">
        <f t="shared" si="250"/>
        <v/>
      </c>
      <c r="CZ442" s="30" t="str">
        <f t="shared" si="251"/>
        <v/>
      </c>
    </row>
    <row r="443" spans="4:104" s="6" customFormat="1" x14ac:dyDescent="0.25">
      <c r="D443" s="149"/>
      <c r="E443" s="150"/>
      <c r="R443" s="152"/>
      <c r="X443" s="153"/>
      <c r="Y443" s="153"/>
      <c r="Z443" s="153"/>
      <c r="AE443" s="153"/>
      <c r="AT443" s="27" t="str">
        <f t="shared" ca="1" si="232"/>
        <v/>
      </c>
      <c r="AU443" s="27" t="str">
        <f t="shared" si="233"/>
        <v/>
      </c>
      <c r="CE443" s="27" t="str">
        <f t="shared" si="234"/>
        <v/>
      </c>
      <c r="CF443" s="30" t="str">
        <f t="shared" si="252"/>
        <v/>
      </c>
      <c r="CG443" s="30" t="e">
        <f>IF(TRIM(MID(SUBSTITUTE($CE443," ",REPT(" ",99)),COLUMN(#REF!)*99-98,99))="","",DATEVALUE(TRIM(MID(SUBSTITUTE($CE443," ",REPT(" ",99)),COLUMN(#REF!)*99-98,99))))</f>
        <v>#REF!</v>
      </c>
      <c r="CH443" s="30" t="str">
        <f t="shared" si="235"/>
        <v/>
      </c>
      <c r="CI443" s="30" t="str">
        <f t="shared" si="236"/>
        <v/>
      </c>
      <c r="CJ443" s="30" t="str">
        <f t="shared" si="237"/>
        <v/>
      </c>
      <c r="CK443" s="30" t="str">
        <f t="shared" si="238"/>
        <v/>
      </c>
      <c r="CL443" s="30" t="str">
        <f t="shared" si="239"/>
        <v/>
      </c>
      <c r="CM443" s="30" t="str">
        <f t="shared" si="240"/>
        <v/>
      </c>
      <c r="CN443" s="30" t="str">
        <f t="shared" si="241"/>
        <v/>
      </c>
      <c r="CO443" s="30" t="str">
        <f t="shared" si="242"/>
        <v/>
      </c>
      <c r="CP443" s="27" t="str">
        <f t="shared" si="243"/>
        <v/>
      </c>
      <c r="CQ443" s="30" t="str">
        <f t="shared" si="253"/>
        <v/>
      </c>
      <c r="CR443" s="30" t="e">
        <f>IF(TRIM(MID(SUBSTITUTE($CP443," ",REPT(" ",99)),COLUMN(#REF!)*99-98,99))="","",DATEVALUE(TRIM(MID(SUBSTITUTE($CP443," ",REPT(" ",99)),COLUMN(#REF!)*99-98,99))))</f>
        <v>#REF!</v>
      </c>
      <c r="CS443" s="30" t="str">
        <f t="shared" si="244"/>
        <v/>
      </c>
      <c r="CT443" s="30" t="str">
        <f t="shared" si="245"/>
        <v/>
      </c>
      <c r="CU443" s="30" t="str">
        <f t="shared" si="246"/>
        <v/>
      </c>
      <c r="CV443" s="30" t="str">
        <f t="shared" si="247"/>
        <v/>
      </c>
      <c r="CW443" s="30" t="str">
        <f t="shared" si="248"/>
        <v/>
      </c>
      <c r="CX443" s="30" t="str">
        <f t="shared" si="249"/>
        <v/>
      </c>
      <c r="CY443" s="30" t="str">
        <f t="shared" si="250"/>
        <v/>
      </c>
      <c r="CZ443" s="30" t="str">
        <f t="shared" si="251"/>
        <v/>
      </c>
    </row>
    <row r="444" spans="4:104" s="6" customFormat="1" x14ac:dyDescent="0.25">
      <c r="D444" s="149"/>
      <c r="E444" s="150"/>
      <c r="R444" s="152"/>
      <c r="X444" s="153"/>
      <c r="Y444" s="153"/>
      <c r="Z444" s="153"/>
      <c r="AE444" s="153"/>
      <c r="AT444" s="27" t="str">
        <f t="shared" ca="1" si="232"/>
        <v/>
      </c>
      <c r="AU444" s="27" t="str">
        <f t="shared" si="233"/>
        <v/>
      </c>
      <c r="CE444" s="27" t="str">
        <f t="shared" si="234"/>
        <v/>
      </c>
      <c r="CF444" s="30" t="str">
        <f t="shared" si="252"/>
        <v/>
      </c>
      <c r="CG444" s="30" t="e">
        <f>IF(TRIM(MID(SUBSTITUTE($CE444," ",REPT(" ",99)),COLUMN(#REF!)*99-98,99))="","",DATEVALUE(TRIM(MID(SUBSTITUTE($CE444," ",REPT(" ",99)),COLUMN(#REF!)*99-98,99))))</f>
        <v>#REF!</v>
      </c>
      <c r="CH444" s="30" t="str">
        <f t="shared" si="235"/>
        <v/>
      </c>
      <c r="CI444" s="30" t="str">
        <f t="shared" si="236"/>
        <v/>
      </c>
      <c r="CJ444" s="30" t="str">
        <f t="shared" si="237"/>
        <v/>
      </c>
      <c r="CK444" s="30" t="str">
        <f t="shared" si="238"/>
        <v/>
      </c>
      <c r="CL444" s="30" t="str">
        <f t="shared" si="239"/>
        <v/>
      </c>
      <c r="CM444" s="30" t="str">
        <f t="shared" si="240"/>
        <v/>
      </c>
      <c r="CN444" s="30" t="str">
        <f t="shared" si="241"/>
        <v/>
      </c>
      <c r="CO444" s="30" t="str">
        <f t="shared" si="242"/>
        <v/>
      </c>
      <c r="CP444" s="27" t="str">
        <f t="shared" si="243"/>
        <v/>
      </c>
      <c r="CQ444" s="30" t="str">
        <f t="shared" si="253"/>
        <v/>
      </c>
      <c r="CR444" s="30" t="e">
        <f>IF(TRIM(MID(SUBSTITUTE($CP444," ",REPT(" ",99)),COLUMN(#REF!)*99-98,99))="","",DATEVALUE(TRIM(MID(SUBSTITUTE($CP444," ",REPT(" ",99)),COLUMN(#REF!)*99-98,99))))</f>
        <v>#REF!</v>
      </c>
      <c r="CS444" s="30" t="str">
        <f t="shared" si="244"/>
        <v/>
      </c>
      <c r="CT444" s="30" t="str">
        <f t="shared" si="245"/>
        <v/>
      </c>
      <c r="CU444" s="30" t="str">
        <f t="shared" si="246"/>
        <v/>
      </c>
      <c r="CV444" s="30" t="str">
        <f t="shared" si="247"/>
        <v/>
      </c>
      <c r="CW444" s="30" t="str">
        <f t="shared" si="248"/>
        <v/>
      </c>
      <c r="CX444" s="30" t="str">
        <f t="shared" si="249"/>
        <v/>
      </c>
      <c r="CY444" s="30" t="str">
        <f t="shared" si="250"/>
        <v/>
      </c>
      <c r="CZ444" s="30" t="str">
        <f t="shared" si="251"/>
        <v/>
      </c>
    </row>
    <row r="445" spans="4:104" s="6" customFormat="1" x14ac:dyDescent="0.25">
      <c r="D445" s="149"/>
      <c r="E445" s="150"/>
      <c r="R445" s="152"/>
      <c r="X445" s="153"/>
      <c r="Y445" s="153"/>
      <c r="Z445" s="153"/>
      <c r="AE445" s="153"/>
      <c r="AT445" s="27" t="str">
        <f t="shared" ca="1" si="232"/>
        <v/>
      </c>
      <c r="AU445" s="27" t="str">
        <f t="shared" si="233"/>
        <v/>
      </c>
      <c r="CE445" s="27" t="str">
        <f t="shared" si="234"/>
        <v/>
      </c>
      <c r="CF445" s="30" t="str">
        <f t="shared" si="252"/>
        <v/>
      </c>
      <c r="CG445" s="30" t="e">
        <f>IF(TRIM(MID(SUBSTITUTE($CE445," ",REPT(" ",99)),COLUMN(#REF!)*99-98,99))="","",DATEVALUE(TRIM(MID(SUBSTITUTE($CE445," ",REPT(" ",99)),COLUMN(#REF!)*99-98,99))))</f>
        <v>#REF!</v>
      </c>
      <c r="CH445" s="30" t="str">
        <f t="shared" si="235"/>
        <v/>
      </c>
      <c r="CI445" s="30" t="str">
        <f t="shared" si="236"/>
        <v/>
      </c>
      <c r="CJ445" s="30" t="str">
        <f t="shared" si="237"/>
        <v/>
      </c>
      <c r="CK445" s="30" t="str">
        <f t="shared" si="238"/>
        <v/>
      </c>
      <c r="CL445" s="30" t="str">
        <f t="shared" si="239"/>
        <v/>
      </c>
      <c r="CM445" s="30" t="str">
        <f t="shared" si="240"/>
        <v/>
      </c>
      <c r="CN445" s="30" t="str">
        <f t="shared" si="241"/>
        <v/>
      </c>
      <c r="CO445" s="30" t="str">
        <f t="shared" si="242"/>
        <v/>
      </c>
      <c r="CP445" s="27" t="str">
        <f t="shared" si="243"/>
        <v/>
      </c>
      <c r="CQ445" s="30" t="str">
        <f t="shared" si="253"/>
        <v/>
      </c>
      <c r="CR445" s="30" t="e">
        <f>IF(TRIM(MID(SUBSTITUTE($CP445," ",REPT(" ",99)),COLUMN(#REF!)*99-98,99))="","",DATEVALUE(TRIM(MID(SUBSTITUTE($CP445," ",REPT(" ",99)),COLUMN(#REF!)*99-98,99))))</f>
        <v>#REF!</v>
      </c>
      <c r="CS445" s="30" t="str">
        <f t="shared" si="244"/>
        <v/>
      </c>
      <c r="CT445" s="30" t="str">
        <f t="shared" si="245"/>
        <v/>
      </c>
      <c r="CU445" s="30" t="str">
        <f t="shared" si="246"/>
        <v/>
      </c>
      <c r="CV445" s="30" t="str">
        <f t="shared" si="247"/>
        <v/>
      </c>
      <c r="CW445" s="30" t="str">
        <f t="shared" si="248"/>
        <v/>
      </c>
      <c r="CX445" s="30" t="str">
        <f t="shared" si="249"/>
        <v/>
      </c>
      <c r="CY445" s="30" t="str">
        <f t="shared" si="250"/>
        <v/>
      </c>
      <c r="CZ445" s="30" t="str">
        <f t="shared" si="251"/>
        <v/>
      </c>
    </row>
    <row r="446" spans="4:104" s="6" customFormat="1" x14ac:dyDescent="0.25">
      <c r="D446" s="149"/>
      <c r="E446" s="150"/>
      <c r="R446" s="152"/>
      <c r="X446" s="153"/>
      <c r="Y446" s="153"/>
      <c r="Z446" s="153"/>
      <c r="AE446" s="153"/>
      <c r="AT446" s="27" t="str">
        <f t="shared" ref="AT446:AT493" ca="1" si="254">IF(OR(ISBLANK(F446),F446&gt;AT$1),"",IF(AND(NOT(ISBLANK(W446)),W446&lt;AT$1),"Отнето",IF(AND(NOT(ISBLANK(U446)),U446&lt;AT$1),"Прекратено",IF(K446&lt;AT$1,"Изтекло","Действащо"))))</f>
        <v/>
      </c>
      <c r="AU446" s="27" t="str">
        <f t="shared" ref="AU446:AU493" si="255">IF(OR(ISBLANK(F446),F446&gt;AU$1),"",IF(AND(NOT(ISBLANK(W446)),W446&lt;AU$1),"Отнето",IF(AND(NOT(ISBLANK(U446)),U446&lt;AU$1),"Прекратено",IF(K446&lt;AU$1,"Изтекло","Действащо"))))</f>
        <v/>
      </c>
      <c r="CE446" s="27" t="str">
        <f t="shared" ref="CE446:CE493" si="256">TRIM(TEXT(SUBSTITUTE(Q446,CHAR(10)," "),"dd.mm.yyyy"))</f>
        <v/>
      </c>
      <c r="CF446" s="30" t="str">
        <f t="shared" si="252"/>
        <v/>
      </c>
      <c r="CG446" s="30" t="e">
        <f>IF(TRIM(MID(SUBSTITUTE($CE446," ",REPT(" ",99)),COLUMN(#REF!)*99-98,99))="","",DATEVALUE(TRIM(MID(SUBSTITUTE($CE446," ",REPT(" ",99)),COLUMN(#REF!)*99-98,99))))</f>
        <v>#REF!</v>
      </c>
      <c r="CH446" s="30" t="str">
        <f t="shared" ref="CH446:CH493" si="257">IF(TRIM(MID(SUBSTITUTE($CE446," ",REPT(" ",99)),COLUMN(B446)*99-98,99))="","",DATEVALUE(TRIM(MID(SUBSTITUTE($CE446," ",REPT(" ",99)),COLUMN(B446)*99-98,99))))</f>
        <v/>
      </c>
      <c r="CI446" s="30" t="str">
        <f t="shared" ref="CI446:CI493" si="258">IF(TRIM(MID(SUBSTITUTE($CE446," ",REPT(" ",99)),COLUMN(C446)*99-98,99))="","",DATEVALUE(TRIM(MID(SUBSTITUTE($CE446," ",REPT(" ",99)),COLUMN(C446)*99-98,99))))</f>
        <v/>
      </c>
      <c r="CJ446" s="30" t="str">
        <f t="shared" ref="CJ446:CJ493" si="259">IF(TRIM(MID(SUBSTITUTE($CE446," ",REPT(" ",99)),COLUMN(D446)*99-98,99))="","",DATEVALUE(TRIM(MID(SUBSTITUTE($CE446," ",REPT(" ",99)),COLUMN(D446)*99-98,99))))</f>
        <v/>
      </c>
      <c r="CK446" s="30" t="str">
        <f t="shared" ref="CK446:CK493" si="260">IF(TRIM(MID(SUBSTITUTE($CE446," ",REPT(" ",99)),COLUMN(E446)*99-98,99))="","",DATEVALUE(TRIM(MID(SUBSTITUTE($CE446," ",REPT(" ",99)),COLUMN(E446)*99-98,99))))</f>
        <v/>
      </c>
      <c r="CL446" s="30" t="str">
        <f t="shared" ref="CL446:CL493" si="261">IF(TRIM(MID(SUBSTITUTE($CE446," ",REPT(" ",99)),COLUMN(F446)*99-98,99))="","",DATEVALUE(TRIM(MID(SUBSTITUTE($CE446," ",REPT(" ",99)),COLUMN(F446)*99-98,99))))</f>
        <v/>
      </c>
      <c r="CM446" s="30" t="str">
        <f t="shared" ref="CM446:CM493" si="262">IF(TRIM(MID(SUBSTITUTE($CE446," ",REPT(" ",99)),COLUMN(G446)*99-98,99))="","",DATEVALUE(TRIM(MID(SUBSTITUTE($CE446," ",REPT(" ",99)),COLUMN(G446)*99-98,99))))</f>
        <v/>
      </c>
      <c r="CN446" s="30" t="str">
        <f t="shared" ref="CN446:CN493" si="263">IF(TRIM(MID(SUBSTITUTE($CE446," ",REPT(" ",99)),COLUMN(H446)*99-98,99))="","",DATEVALUE(TRIM(MID(SUBSTITUTE($CE446," ",REPT(" ",99)),COLUMN(H446)*99-98,99))))</f>
        <v/>
      </c>
      <c r="CO446" s="30" t="str">
        <f t="shared" ref="CO446:CO493" si="264">IF(TRIM(MID(SUBSTITUTE($CE446," ",REPT(" ",99)),COLUMN(I446)*99-98,99))="","",DATEVALUE(TRIM(MID(SUBSTITUTE($CE446," ",REPT(" ",99)),COLUMN(I446)*99-98,99))))</f>
        <v/>
      </c>
      <c r="CP446" s="27" t="str">
        <f t="shared" ref="CP446:CP493" si="265">TRIM(TEXT(SUBSTITUTE(S446,CHAR(10)," "),"dd.mm.yyyy"))</f>
        <v/>
      </c>
      <c r="CQ446" s="30" t="str">
        <f t="shared" si="253"/>
        <v/>
      </c>
      <c r="CR446" s="30" t="e">
        <f>IF(TRIM(MID(SUBSTITUTE($CP446," ",REPT(" ",99)),COLUMN(#REF!)*99-98,99))="","",DATEVALUE(TRIM(MID(SUBSTITUTE($CP446," ",REPT(" ",99)),COLUMN(#REF!)*99-98,99))))</f>
        <v>#REF!</v>
      </c>
      <c r="CS446" s="30" t="str">
        <f t="shared" ref="CS446:CS493" si="266">IF(TRIM(MID(SUBSTITUTE($CP446," ",REPT(" ",99)),COLUMN(B446)*99-98,99))="","",DATEVALUE(TRIM(MID(SUBSTITUTE($CP446," ",REPT(" ",99)),COLUMN(B446)*99-98,99))))</f>
        <v/>
      </c>
      <c r="CT446" s="30" t="str">
        <f t="shared" ref="CT446:CT493" si="267">IF(TRIM(MID(SUBSTITUTE($CP446," ",REPT(" ",99)),COLUMN(C446)*99-98,99))="","",DATEVALUE(TRIM(MID(SUBSTITUTE($CP446," ",REPT(" ",99)),COLUMN(C446)*99-98,99))))</f>
        <v/>
      </c>
      <c r="CU446" s="30" t="str">
        <f t="shared" ref="CU446:CU493" si="268">IF(TRIM(MID(SUBSTITUTE($CP446," ",REPT(" ",99)),COLUMN(D446)*99-98,99))="","",DATEVALUE(TRIM(MID(SUBSTITUTE($CP446," ",REPT(" ",99)),COLUMN(D446)*99-98,99))))</f>
        <v/>
      </c>
      <c r="CV446" s="30" t="str">
        <f t="shared" ref="CV446:CV493" si="269">IF(TRIM(MID(SUBSTITUTE($CP446," ",REPT(" ",99)),COLUMN(E446)*99-98,99))="","",DATEVALUE(TRIM(MID(SUBSTITUTE($CP446," ",REPT(" ",99)),COLUMN(E446)*99-98,99))))</f>
        <v/>
      </c>
      <c r="CW446" s="30" t="str">
        <f t="shared" ref="CW446:CW493" si="270">IF(TRIM(MID(SUBSTITUTE($CP446," ",REPT(" ",99)),COLUMN(F446)*99-98,99))="","",DATEVALUE(TRIM(MID(SUBSTITUTE($CP446," ",REPT(" ",99)),COLUMN(F446)*99-98,99))))</f>
        <v/>
      </c>
      <c r="CX446" s="30" t="str">
        <f t="shared" ref="CX446:CX493" si="271">IF(TRIM(MID(SUBSTITUTE($CP446," ",REPT(" ",99)),COLUMN(G446)*99-98,99))="","",DATEVALUE(TRIM(MID(SUBSTITUTE($CP446," ",REPT(" ",99)),COLUMN(G446)*99-98,99))))</f>
        <v/>
      </c>
      <c r="CY446" s="30" t="str">
        <f t="shared" ref="CY446:CY493" si="272">IF(TRIM(MID(SUBSTITUTE($CP446," ",REPT(" ",99)),COLUMN(H446)*99-98,99))="","",DATEVALUE(TRIM(MID(SUBSTITUTE($CP446," ",REPT(" ",99)),COLUMN(H446)*99-98,99))))</f>
        <v/>
      </c>
      <c r="CZ446" s="30" t="str">
        <f t="shared" ref="CZ446:CZ493" si="273">IF(TRIM(MID(SUBSTITUTE($CP446," ",REPT(" ",99)),COLUMN(I446)*99-98,99))="","",DATEVALUE(TRIM(MID(SUBSTITUTE($CP446," ",REPT(" ",99)),COLUMN(I446)*99-98,99))))</f>
        <v/>
      </c>
    </row>
    <row r="447" spans="4:104" s="6" customFormat="1" x14ac:dyDescent="0.25">
      <c r="D447" s="149"/>
      <c r="E447" s="150"/>
      <c r="R447" s="152"/>
      <c r="X447" s="153"/>
      <c r="Y447" s="153"/>
      <c r="Z447" s="153"/>
      <c r="AE447" s="153"/>
      <c r="AT447" s="27" t="str">
        <f t="shared" ca="1" si="254"/>
        <v/>
      </c>
      <c r="AU447" s="27" t="str">
        <f t="shared" si="255"/>
        <v/>
      </c>
      <c r="CE447" s="27" t="str">
        <f t="shared" si="256"/>
        <v/>
      </c>
      <c r="CF447" s="30" t="str">
        <f t="shared" si="252"/>
        <v/>
      </c>
      <c r="CG447" s="30" t="e">
        <f>IF(TRIM(MID(SUBSTITUTE($CE447," ",REPT(" ",99)),COLUMN(#REF!)*99-98,99))="","",DATEVALUE(TRIM(MID(SUBSTITUTE($CE447," ",REPT(" ",99)),COLUMN(#REF!)*99-98,99))))</f>
        <v>#REF!</v>
      </c>
      <c r="CH447" s="30" t="str">
        <f t="shared" si="257"/>
        <v/>
      </c>
      <c r="CI447" s="30" t="str">
        <f t="shared" si="258"/>
        <v/>
      </c>
      <c r="CJ447" s="30" t="str">
        <f t="shared" si="259"/>
        <v/>
      </c>
      <c r="CK447" s="30" t="str">
        <f t="shared" si="260"/>
        <v/>
      </c>
      <c r="CL447" s="30" t="str">
        <f t="shared" si="261"/>
        <v/>
      </c>
      <c r="CM447" s="30" t="str">
        <f t="shared" si="262"/>
        <v/>
      </c>
      <c r="CN447" s="30" t="str">
        <f t="shared" si="263"/>
        <v/>
      </c>
      <c r="CO447" s="30" t="str">
        <f t="shared" si="264"/>
        <v/>
      </c>
      <c r="CP447" s="27" t="str">
        <f t="shared" si="265"/>
        <v/>
      </c>
      <c r="CQ447" s="30" t="str">
        <f t="shared" si="253"/>
        <v/>
      </c>
      <c r="CR447" s="30" t="e">
        <f>IF(TRIM(MID(SUBSTITUTE($CP447," ",REPT(" ",99)),COLUMN(#REF!)*99-98,99))="","",DATEVALUE(TRIM(MID(SUBSTITUTE($CP447," ",REPT(" ",99)),COLUMN(#REF!)*99-98,99))))</f>
        <v>#REF!</v>
      </c>
      <c r="CS447" s="30" t="str">
        <f t="shared" si="266"/>
        <v/>
      </c>
      <c r="CT447" s="30" t="str">
        <f t="shared" si="267"/>
        <v/>
      </c>
      <c r="CU447" s="30" t="str">
        <f t="shared" si="268"/>
        <v/>
      </c>
      <c r="CV447" s="30" t="str">
        <f t="shared" si="269"/>
        <v/>
      </c>
      <c r="CW447" s="30" t="str">
        <f t="shared" si="270"/>
        <v/>
      </c>
      <c r="CX447" s="30" t="str">
        <f t="shared" si="271"/>
        <v/>
      </c>
      <c r="CY447" s="30" t="str">
        <f t="shared" si="272"/>
        <v/>
      </c>
      <c r="CZ447" s="30" t="str">
        <f t="shared" si="273"/>
        <v/>
      </c>
    </row>
    <row r="448" spans="4:104" s="6" customFormat="1" x14ac:dyDescent="0.25">
      <c r="D448" s="149"/>
      <c r="E448" s="150"/>
      <c r="R448" s="152"/>
      <c r="X448" s="153"/>
      <c r="Y448" s="153"/>
      <c r="Z448" s="153"/>
      <c r="AE448" s="153"/>
      <c r="AT448" s="27" t="str">
        <f t="shared" ca="1" si="254"/>
        <v/>
      </c>
      <c r="AU448" s="27" t="str">
        <f t="shared" si="255"/>
        <v/>
      </c>
      <c r="CE448" s="27" t="str">
        <f t="shared" si="256"/>
        <v/>
      </c>
      <c r="CF448" s="30" t="str">
        <f t="shared" si="252"/>
        <v/>
      </c>
      <c r="CG448" s="30" t="e">
        <f>IF(TRIM(MID(SUBSTITUTE($CE448," ",REPT(" ",99)),COLUMN(#REF!)*99-98,99))="","",DATEVALUE(TRIM(MID(SUBSTITUTE($CE448," ",REPT(" ",99)),COLUMN(#REF!)*99-98,99))))</f>
        <v>#REF!</v>
      </c>
      <c r="CH448" s="30" t="str">
        <f t="shared" si="257"/>
        <v/>
      </c>
      <c r="CI448" s="30" t="str">
        <f t="shared" si="258"/>
        <v/>
      </c>
      <c r="CJ448" s="30" t="str">
        <f t="shared" si="259"/>
        <v/>
      </c>
      <c r="CK448" s="30" t="str">
        <f t="shared" si="260"/>
        <v/>
      </c>
      <c r="CL448" s="30" t="str">
        <f t="shared" si="261"/>
        <v/>
      </c>
      <c r="CM448" s="30" t="str">
        <f t="shared" si="262"/>
        <v/>
      </c>
      <c r="CN448" s="30" t="str">
        <f t="shared" si="263"/>
        <v/>
      </c>
      <c r="CO448" s="30" t="str">
        <f t="shared" si="264"/>
        <v/>
      </c>
      <c r="CP448" s="27" t="str">
        <f t="shared" si="265"/>
        <v/>
      </c>
      <c r="CQ448" s="30" t="str">
        <f t="shared" si="253"/>
        <v/>
      </c>
      <c r="CR448" s="30" t="e">
        <f>IF(TRIM(MID(SUBSTITUTE($CP448," ",REPT(" ",99)),COLUMN(#REF!)*99-98,99))="","",DATEVALUE(TRIM(MID(SUBSTITUTE($CP448," ",REPT(" ",99)),COLUMN(#REF!)*99-98,99))))</f>
        <v>#REF!</v>
      </c>
      <c r="CS448" s="30" t="str">
        <f t="shared" si="266"/>
        <v/>
      </c>
      <c r="CT448" s="30" t="str">
        <f t="shared" si="267"/>
        <v/>
      </c>
      <c r="CU448" s="30" t="str">
        <f t="shared" si="268"/>
        <v/>
      </c>
      <c r="CV448" s="30" t="str">
        <f t="shared" si="269"/>
        <v/>
      </c>
      <c r="CW448" s="30" t="str">
        <f t="shared" si="270"/>
        <v/>
      </c>
      <c r="CX448" s="30" t="str">
        <f t="shared" si="271"/>
        <v/>
      </c>
      <c r="CY448" s="30" t="str">
        <f t="shared" si="272"/>
        <v/>
      </c>
      <c r="CZ448" s="30" t="str">
        <f t="shared" si="273"/>
        <v/>
      </c>
    </row>
    <row r="449" spans="4:104" s="6" customFormat="1" x14ac:dyDescent="0.25">
      <c r="D449" s="149"/>
      <c r="E449" s="150"/>
      <c r="R449" s="152"/>
      <c r="X449" s="153"/>
      <c r="Y449" s="153"/>
      <c r="Z449" s="153"/>
      <c r="AE449" s="153"/>
      <c r="AT449" s="27" t="str">
        <f t="shared" ca="1" si="254"/>
        <v/>
      </c>
      <c r="AU449" s="27" t="str">
        <f t="shared" si="255"/>
        <v/>
      </c>
      <c r="CE449" s="27" t="str">
        <f t="shared" si="256"/>
        <v/>
      </c>
      <c r="CF449" s="30" t="str">
        <f t="shared" si="252"/>
        <v/>
      </c>
      <c r="CG449" s="30" t="e">
        <f>IF(TRIM(MID(SUBSTITUTE($CE449," ",REPT(" ",99)),COLUMN(#REF!)*99-98,99))="","",DATEVALUE(TRIM(MID(SUBSTITUTE($CE449," ",REPT(" ",99)),COLUMN(#REF!)*99-98,99))))</f>
        <v>#REF!</v>
      </c>
      <c r="CH449" s="30" t="str">
        <f t="shared" si="257"/>
        <v/>
      </c>
      <c r="CI449" s="30" t="str">
        <f t="shared" si="258"/>
        <v/>
      </c>
      <c r="CJ449" s="30" t="str">
        <f t="shared" si="259"/>
        <v/>
      </c>
      <c r="CK449" s="30" t="str">
        <f t="shared" si="260"/>
        <v/>
      </c>
      <c r="CL449" s="30" t="str">
        <f t="shared" si="261"/>
        <v/>
      </c>
      <c r="CM449" s="30" t="str">
        <f t="shared" si="262"/>
        <v/>
      </c>
      <c r="CN449" s="30" t="str">
        <f t="shared" si="263"/>
        <v/>
      </c>
      <c r="CO449" s="30" t="str">
        <f t="shared" si="264"/>
        <v/>
      </c>
      <c r="CP449" s="27" t="str">
        <f t="shared" si="265"/>
        <v/>
      </c>
      <c r="CQ449" s="30" t="str">
        <f t="shared" si="253"/>
        <v/>
      </c>
      <c r="CR449" s="30" t="e">
        <f>IF(TRIM(MID(SUBSTITUTE($CP449," ",REPT(" ",99)),COLUMN(#REF!)*99-98,99))="","",DATEVALUE(TRIM(MID(SUBSTITUTE($CP449," ",REPT(" ",99)),COLUMN(#REF!)*99-98,99))))</f>
        <v>#REF!</v>
      </c>
      <c r="CS449" s="30" t="str">
        <f t="shared" si="266"/>
        <v/>
      </c>
      <c r="CT449" s="30" t="str">
        <f t="shared" si="267"/>
        <v/>
      </c>
      <c r="CU449" s="30" t="str">
        <f t="shared" si="268"/>
        <v/>
      </c>
      <c r="CV449" s="30" t="str">
        <f t="shared" si="269"/>
        <v/>
      </c>
      <c r="CW449" s="30" t="str">
        <f t="shared" si="270"/>
        <v/>
      </c>
      <c r="CX449" s="30" t="str">
        <f t="shared" si="271"/>
        <v/>
      </c>
      <c r="CY449" s="30" t="str">
        <f t="shared" si="272"/>
        <v/>
      </c>
      <c r="CZ449" s="30" t="str">
        <f t="shared" si="273"/>
        <v/>
      </c>
    </row>
    <row r="450" spans="4:104" s="6" customFormat="1" x14ac:dyDescent="0.25">
      <c r="D450" s="149"/>
      <c r="E450" s="150"/>
      <c r="R450" s="152"/>
      <c r="X450" s="153"/>
      <c r="Y450" s="153"/>
      <c r="Z450" s="153"/>
      <c r="AE450" s="153"/>
      <c r="AT450" s="27" t="str">
        <f t="shared" ca="1" si="254"/>
        <v/>
      </c>
      <c r="AU450" s="27" t="str">
        <f t="shared" si="255"/>
        <v/>
      </c>
      <c r="CE450" s="27" t="str">
        <f t="shared" si="256"/>
        <v/>
      </c>
      <c r="CF450" s="30" t="str">
        <f t="shared" si="252"/>
        <v/>
      </c>
      <c r="CG450" s="30" t="e">
        <f>IF(TRIM(MID(SUBSTITUTE($CE450," ",REPT(" ",99)),COLUMN(#REF!)*99-98,99))="","",DATEVALUE(TRIM(MID(SUBSTITUTE($CE450," ",REPT(" ",99)),COLUMN(#REF!)*99-98,99))))</f>
        <v>#REF!</v>
      </c>
      <c r="CH450" s="30" t="str">
        <f t="shared" si="257"/>
        <v/>
      </c>
      <c r="CI450" s="30" t="str">
        <f t="shared" si="258"/>
        <v/>
      </c>
      <c r="CJ450" s="30" t="str">
        <f t="shared" si="259"/>
        <v/>
      </c>
      <c r="CK450" s="30" t="str">
        <f t="shared" si="260"/>
        <v/>
      </c>
      <c r="CL450" s="30" t="str">
        <f t="shared" si="261"/>
        <v/>
      </c>
      <c r="CM450" s="30" t="str">
        <f t="shared" si="262"/>
        <v/>
      </c>
      <c r="CN450" s="30" t="str">
        <f t="shared" si="263"/>
        <v/>
      </c>
      <c r="CO450" s="30" t="str">
        <f t="shared" si="264"/>
        <v/>
      </c>
      <c r="CP450" s="27" t="str">
        <f t="shared" si="265"/>
        <v/>
      </c>
      <c r="CQ450" s="30" t="str">
        <f t="shared" si="253"/>
        <v/>
      </c>
      <c r="CR450" s="30" t="e">
        <f>IF(TRIM(MID(SUBSTITUTE($CP450," ",REPT(" ",99)),COLUMN(#REF!)*99-98,99))="","",DATEVALUE(TRIM(MID(SUBSTITUTE($CP450," ",REPT(" ",99)),COLUMN(#REF!)*99-98,99))))</f>
        <v>#REF!</v>
      </c>
      <c r="CS450" s="30" t="str">
        <f t="shared" si="266"/>
        <v/>
      </c>
      <c r="CT450" s="30" t="str">
        <f t="shared" si="267"/>
        <v/>
      </c>
      <c r="CU450" s="30" t="str">
        <f t="shared" si="268"/>
        <v/>
      </c>
      <c r="CV450" s="30" t="str">
        <f t="shared" si="269"/>
        <v/>
      </c>
      <c r="CW450" s="30" t="str">
        <f t="shared" si="270"/>
        <v/>
      </c>
      <c r="CX450" s="30" t="str">
        <f t="shared" si="271"/>
        <v/>
      </c>
      <c r="CY450" s="30" t="str">
        <f t="shared" si="272"/>
        <v/>
      </c>
      <c r="CZ450" s="30" t="str">
        <f t="shared" si="273"/>
        <v/>
      </c>
    </row>
    <row r="451" spans="4:104" s="6" customFormat="1" x14ac:dyDescent="0.25">
      <c r="D451" s="149"/>
      <c r="E451" s="150"/>
      <c r="R451" s="152"/>
      <c r="X451" s="153"/>
      <c r="Y451" s="153"/>
      <c r="Z451" s="153"/>
      <c r="AE451" s="153"/>
      <c r="AT451" s="27" t="str">
        <f t="shared" ca="1" si="254"/>
        <v/>
      </c>
      <c r="AU451" s="27" t="str">
        <f t="shared" si="255"/>
        <v/>
      </c>
      <c r="CE451" s="27" t="str">
        <f t="shared" si="256"/>
        <v/>
      </c>
      <c r="CF451" s="30" t="str">
        <f t="shared" si="252"/>
        <v/>
      </c>
      <c r="CG451" s="30" t="e">
        <f>IF(TRIM(MID(SUBSTITUTE($CE451," ",REPT(" ",99)),COLUMN(#REF!)*99-98,99))="","",DATEVALUE(TRIM(MID(SUBSTITUTE($CE451," ",REPT(" ",99)),COLUMN(#REF!)*99-98,99))))</f>
        <v>#REF!</v>
      </c>
      <c r="CH451" s="30" t="str">
        <f t="shared" si="257"/>
        <v/>
      </c>
      <c r="CI451" s="30" t="str">
        <f t="shared" si="258"/>
        <v/>
      </c>
      <c r="CJ451" s="30" t="str">
        <f t="shared" si="259"/>
        <v/>
      </c>
      <c r="CK451" s="30" t="str">
        <f t="shared" si="260"/>
        <v/>
      </c>
      <c r="CL451" s="30" t="str">
        <f t="shared" si="261"/>
        <v/>
      </c>
      <c r="CM451" s="30" t="str">
        <f t="shared" si="262"/>
        <v/>
      </c>
      <c r="CN451" s="30" t="str">
        <f t="shared" si="263"/>
        <v/>
      </c>
      <c r="CO451" s="30" t="str">
        <f t="shared" si="264"/>
        <v/>
      </c>
      <c r="CP451" s="27" t="str">
        <f t="shared" si="265"/>
        <v/>
      </c>
      <c r="CQ451" s="30" t="str">
        <f t="shared" si="253"/>
        <v/>
      </c>
      <c r="CR451" s="30" t="e">
        <f>IF(TRIM(MID(SUBSTITUTE($CP451," ",REPT(" ",99)),COLUMN(#REF!)*99-98,99))="","",DATEVALUE(TRIM(MID(SUBSTITUTE($CP451," ",REPT(" ",99)),COLUMN(#REF!)*99-98,99))))</f>
        <v>#REF!</v>
      </c>
      <c r="CS451" s="30" t="str">
        <f t="shared" si="266"/>
        <v/>
      </c>
      <c r="CT451" s="30" t="str">
        <f t="shared" si="267"/>
        <v/>
      </c>
      <c r="CU451" s="30" t="str">
        <f t="shared" si="268"/>
        <v/>
      </c>
      <c r="CV451" s="30" t="str">
        <f t="shared" si="269"/>
        <v/>
      </c>
      <c r="CW451" s="30" t="str">
        <f t="shared" si="270"/>
        <v/>
      </c>
      <c r="CX451" s="30" t="str">
        <f t="shared" si="271"/>
        <v/>
      </c>
      <c r="CY451" s="30" t="str">
        <f t="shared" si="272"/>
        <v/>
      </c>
      <c r="CZ451" s="30" t="str">
        <f t="shared" si="273"/>
        <v/>
      </c>
    </row>
    <row r="452" spans="4:104" s="6" customFormat="1" x14ac:dyDescent="0.25">
      <c r="D452" s="149"/>
      <c r="E452" s="150"/>
      <c r="R452" s="152"/>
      <c r="X452" s="153"/>
      <c r="Y452" s="153"/>
      <c r="Z452" s="153"/>
      <c r="AE452" s="153"/>
      <c r="AT452" s="27" t="str">
        <f t="shared" ca="1" si="254"/>
        <v/>
      </c>
      <c r="AU452" s="27" t="str">
        <f t="shared" si="255"/>
        <v/>
      </c>
      <c r="CE452" s="27" t="str">
        <f t="shared" si="256"/>
        <v/>
      </c>
      <c r="CF452" s="30" t="str">
        <f t="shared" si="252"/>
        <v/>
      </c>
      <c r="CG452" s="30" t="e">
        <f>IF(TRIM(MID(SUBSTITUTE($CE452," ",REPT(" ",99)),COLUMN(#REF!)*99-98,99))="","",DATEVALUE(TRIM(MID(SUBSTITUTE($CE452," ",REPT(" ",99)),COLUMN(#REF!)*99-98,99))))</f>
        <v>#REF!</v>
      </c>
      <c r="CH452" s="30" t="str">
        <f t="shared" si="257"/>
        <v/>
      </c>
      <c r="CI452" s="30" t="str">
        <f t="shared" si="258"/>
        <v/>
      </c>
      <c r="CJ452" s="30" t="str">
        <f t="shared" si="259"/>
        <v/>
      </c>
      <c r="CK452" s="30" t="str">
        <f t="shared" si="260"/>
        <v/>
      </c>
      <c r="CL452" s="30" t="str">
        <f t="shared" si="261"/>
        <v/>
      </c>
      <c r="CM452" s="30" t="str">
        <f t="shared" si="262"/>
        <v/>
      </c>
      <c r="CN452" s="30" t="str">
        <f t="shared" si="263"/>
        <v/>
      </c>
      <c r="CO452" s="30" t="str">
        <f t="shared" si="264"/>
        <v/>
      </c>
      <c r="CP452" s="27" t="str">
        <f t="shared" si="265"/>
        <v/>
      </c>
      <c r="CQ452" s="30" t="str">
        <f t="shared" si="253"/>
        <v/>
      </c>
      <c r="CR452" s="30" t="e">
        <f>IF(TRIM(MID(SUBSTITUTE($CP452," ",REPT(" ",99)),COLUMN(#REF!)*99-98,99))="","",DATEVALUE(TRIM(MID(SUBSTITUTE($CP452," ",REPT(" ",99)),COLUMN(#REF!)*99-98,99))))</f>
        <v>#REF!</v>
      </c>
      <c r="CS452" s="30" t="str">
        <f t="shared" si="266"/>
        <v/>
      </c>
      <c r="CT452" s="30" t="str">
        <f t="shared" si="267"/>
        <v/>
      </c>
      <c r="CU452" s="30" t="str">
        <f t="shared" si="268"/>
        <v/>
      </c>
      <c r="CV452" s="30" t="str">
        <f t="shared" si="269"/>
        <v/>
      </c>
      <c r="CW452" s="30" t="str">
        <f t="shared" si="270"/>
        <v/>
      </c>
      <c r="CX452" s="30" t="str">
        <f t="shared" si="271"/>
        <v/>
      </c>
      <c r="CY452" s="30" t="str">
        <f t="shared" si="272"/>
        <v/>
      </c>
      <c r="CZ452" s="30" t="str">
        <f t="shared" si="273"/>
        <v/>
      </c>
    </row>
    <row r="453" spans="4:104" s="6" customFormat="1" x14ac:dyDescent="0.25">
      <c r="D453" s="149"/>
      <c r="E453" s="150"/>
      <c r="R453" s="152"/>
      <c r="X453" s="153"/>
      <c r="Y453" s="153"/>
      <c r="Z453" s="153"/>
      <c r="AE453" s="153"/>
      <c r="AT453" s="27" t="str">
        <f t="shared" ca="1" si="254"/>
        <v/>
      </c>
      <c r="AU453" s="27" t="str">
        <f t="shared" si="255"/>
        <v/>
      </c>
      <c r="CE453" s="27" t="str">
        <f t="shared" si="256"/>
        <v/>
      </c>
      <c r="CF453" s="30" t="str">
        <f t="shared" si="252"/>
        <v/>
      </c>
      <c r="CG453" s="30" t="e">
        <f>IF(TRIM(MID(SUBSTITUTE($CE453," ",REPT(" ",99)),COLUMN(#REF!)*99-98,99))="","",DATEVALUE(TRIM(MID(SUBSTITUTE($CE453," ",REPT(" ",99)),COLUMN(#REF!)*99-98,99))))</f>
        <v>#REF!</v>
      </c>
      <c r="CH453" s="30" t="str">
        <f t="shared" si="257"/>
        <v/>
      </c>
      <c r="CI453" s="30" t="str">
        <f t="shared" si="258"/>
        <v/>
      </c>
      <c r="CJ453" s="30" t="str">
        <f t="shared" si="259"/>
        <v/>
      </c>
      <c r="CK453" s="30" t="str">
        <f t="shared" si="260"/>
        <v/>
      </c>
      <c r="CL453" s="30" t="str">
        <f t="shared" si="261"/>
        <v/>
      </c>
      <c r="CM453" s="30" t="str">
        <f t="shared" si="262"/>
        <v/>
      </c>
      <c r="CN453" s="30" t="str">
        <f t="shared" si="263"/>
        <v/>
      </c>
      <c r="CO453" s="30" t="str">
        <f t="shared" si="264"/>
        <v/>
      </c>
      <c r="CP453" s="27" t="str">
        <f t="shared" si="265"/>
        <v/>
      </c>
      <c r="CQ453" s="30" t="str">
        <f t="shared" si="253"/>
        <v/>
      </c>
      <c r="CR453" s="30" t="e">
        <f>IF(TRIM(MID(SUBSTITUTE($CP453," ",REPT(" ",99)),COLUMN(#REF!)*99-98,99))="","",DATEVALUE(TRIM(MID(SUBSTITUTE($CP453," ",REPT(" ",99)),COLUMN(#REF!)*99-98,99))))</f>
        <v>#REF!</v>
      </c>
      <c r="CS453" s="30" t="str">
        <f t="shared" si="266"/>
        <v/>
      </c>
      <c r="CT453" s="30" t="str">
        <f t="shared" si="267"/>
        <v/>
      </c>
      <c r="CU453" s="30" t="str">
        <f t="shared" si="268"/>
        <v/>
      </c>
      <c r="CV453" s="30" t="str">
        <f t="shared" si="269"/>
        <v/>
      </c>
      <c r="CW453" s="30" t="str">
        <f t="shared" si="270"/>
        <v/>
      </c>
      <c r="CX453" s="30" t="str">
        <f t="shared" si="271"/>
        <v/>
      </c>
      <c r="CY453" s="30" t="str">
        <f t="shared" si="272"/>
        <v/>
      </c>
      <c r="CZ453" s="30" t="str">
        <f t="shared" si="273"/>
        <v/>
      </c>
    </row>
    <row r="454" spans="4:104" s="6" customFormat="1" x14ac:dyDescent="0.25">
      <c r="D454" s="149"/>
      <c r="E454" s="150"/>
      <c r="R454" s="152"/>
      <c r="X454" s="153"/>
      <c r="Y454" s="153"/>
      <c r="Z454" s="153"/>
      <c r="AE454" s="153"/>
      <c r="AT454" s="27" t="str">
        <f t="shared" ca="1" si="254"/>
        <v/>
      </c>
      <c r="AU454" s="27" t="str">
        <f t="shared" si="255"/>
        <v/>
      </c>
      <c r="CE454" s="27" t="str">
        <f t="shared" si="256"/>
        <v/>
      </c>
      <c r="CF454" s="30" t="str">
        <f t="shared" si="252"/>
        <v/>
      </c>
      <c r="CG454" s="30" t="e">
        <f>IF(TRIM(MID(SUBSTITUTE($CE454," ",REPT(" ",99)),COLUMN(#REF!)*99-98,99))="","",DATEVALUE(TRIM(MID(SUBSTITUTE($CE454," ",REPT(" ",99)),COLUMN(#REF!)*99-98,99))))</f>
        <v>#REF!</v>
      </c>
      <c r="CH454" s="30" t="str">
        <f t="shared" si="257"/>
        <v/>
      </c>
      <c r="CI454" s="30" t="str">
        <f t="shared" si="258"/>
        <v/>
      </c>
      <c r="CJ454" s="30" t="str">
        <f t="shared" si="259"/>
        <v/>
      </c>
      <c r="CK454" s="30" t="str">
        <f t="shared" si="260"/>
        <v/>
      </c>
      <c r="CL454" s="30" t="str">
        <f t="shared" si="261"/>
        <v/>
      </c>
      <c r="CM454" s="30" t="str">
        <f t="shared" si="262"/>
        <v/>
      </c>
      <c r="CN454" s="30" t="str">
        <f t="shared" si="263"/>
        <v/>
      </c>
      <c r="CO454" s="30" t="str">
        <f t="shared" si="264"/>
        <v/>
      </c>
      <c r="CP454" s="27" t="str">
        <f t="shared" si="265"/>
        <v/>
      </c>
      <c r="CQ454" s="30" t="str">
        <f t="shared" si="253"/>
        <v/>
      </c>
      <c r="CR454" s="30" t="e">
        <f>IF(TRIM(MID(SUBSTITUTE($CP454," ",REPT(" ",99)),COLUMN(#REF!)*99-98,99))="","",DATEVALUE(TRIM(MID(SUBSTITUTE($CP454," ",REPT(" ",99)),COLUMN(#REF!)*99-98,99))))</f>
        <v>#REF!</v>
      </c>
      <c r="CS454" s="30" t="str">
        <f t="shared" si="266"/>
        <v/>
      </c>
      <c r="CT454" s="30" t="str">
        <f t="shared" si="267"/>
        <v/>
      </c>
      <c r="CU454" s="30" t="str">
        <f t="shared" si="268"/>
        <v/>
      </c>
      <c r="CV454" s="30" t="str">
        <f t="shared" si="269"/>
        <v/>
      </c>
      <c r="CW454" s="30" t="str">
        <f t="shared" si="270"/>
        <v/>
      </c>
      <c r="CX454" s="30" t="str">
        <f t="shared" si="271"/>
        <v/>
      </c>
      <c r="CY454" s="30" t="str">
        <f t="shared" si="272"/>
        <v/>
      </c>
      <c r="CZ454" s="30" t="str">
        <f t="shared" si="273"/>
        <v/>
      </c>
    </row>
    <row r="455" spans="4:104" s="6" customFormat="1" x14ac:dyDescent="0.25">
      <c r="D455" s="149"/>
      <c r="E455" s="150"/>
      <c r="R455" s="152"/>
      <c r="X455" s="153"/>
      <c r="Y455" s="153"/>
      <c r="Z455" s="153"/>
      <c r="AE455" s="153"/>
      <c r="AT455" s="27" t="str">
        <f t="shared" ca="1" si="254"/>
        <v/>
      </c>
      <c r="AU455" s="27" t="str">
        <f t="shared" si="255"/>
        <v/>
      </c>
      <c r="CE455" s="27" t="str">
        <f t="shared" si="256"/>
        <v/>
      </c>
      <c r="CF455" s="30" t="str">
        <f t="shared" si="252"/>
        <v/>
      </c>
      <c r="CG455" s="30" t="e">
        <f>IF(TRIM(MID(SUBSTITUTE($CE455," ",REPT(" ",99)),COLUMN(#REF!)*99-98,99))="","",DATEVALUE(TRIM(MID(SUBSTITUTE($CE455," ",REPT(" ",99)),COLUMN(#REF!)*99-98,99))))</f>
        <v>#REF!</v>
      </c>
      <c r="CH455" s="30" t="str">
        <f t="shared" si="257"/>
        <v/>
      </c>
      <c r="CI455" s="30" t="str">
        <f t="shared" si="258"/>
        <v/>
      </c>
      <c r="CJ455" s="30" t="str">
        <f t="shared" si="259"/>
        <v/>
      </c>
      <c r="CK455" s="30" t="str">
        <f t="shared" si="260"/>
        <v/>
      </c>
      <c r="CL455" s="30" t="str">
        <f t="shared" si="261"/>
        <v/>
      </c>
      <c r="CM455" s="30" t="str">
        <f t="shared" si="262"/>
        <v/>
      </c>
      <c r="CN455" s="30" t="str">
        <f t="shared" si="263"/>
        <v/>
      </c>
      <c r="CO455" s="30" t="str">
        <f t="shared" si="264"/>
        <v/>
      </c>
      <c r="CP455" s="27" t="str">
        <f t="shared" si="265"/>
        <v/>
      </c>
      <c r="CQ455" s="30" t="str">
        <f t="shared" si="253"/>
        <v/>
      </c>
      <c r="CR455" s="30" t="e">
        <f>IF(TRIM(MID(SUBSTITUTE($CP455," ",REPT(" ",99)),COLUMN(#REF!)*99-98,99))="","",DATEVALUE(TRIM(MID(SUBSTITUTE($CP455," ",REPT(" ",99)),COLUMN(#REF!)*99-98,99))))</f>
        <v>#REF!</v>
      </c>
      <c r="CS455" s="30" t="str">
        <f t="shared" si="266"/>
        <v/>
      </c>
      <c r="CT455" s="30" t="str">
        <f t="shared" si="267"/>
        <v/>
      </c>
      <c r="CU455" s="30" t="str">
        <f t="shared" si="268"/>
        <v/>
      </c>
      <c r="CV455" s="30" t="str">
        <f t="shared" si="269"/>
        <v/>
      </c>
      <c r="CW455" s="30" t="str">
        <f t="shared" si="270"/>
        <v/>
      </c>
      <c r="CX455" s="30" t="str">
        <f t="shared" si="271"/>
        <v/>
      </c>
      <c r="CY455" s="30" t="str">
        <f t="shared" si="272"/>
        <v/>
      </c>
      <c r="CZ455" s="30" t="str">
        <f t="shared" si="273"/>
        <v/>
      </c>
    </row>
    <row r="456" spans="4:104" s="6" customFormat="1" x14ac:dyDescent="0.25">
      <c r="D456" s="149"/>
      <c r="E456" s="150"/>
      <c r="R456" s="152"/>
      <c r="X456" s="153"/>
      <c r="Y456" s="153"/>
      <c r="Z456" s="153"/>
      <c r="AE456" s="153"/>
      <c r="AT456" s="27" t="str">
        <f t="shared" ca="1" si="254"/>
        <v/>
      </c>
      <c r="AU456" s="27" t="str">
        <f t="shared" si="255"/>
        <v/>
      </c>
      <c r="CE456" s="27" t="str">
        <f t="shared" si="256"/>
        <v/>
      </c>
      <c r="CF456" s="30" t="str">
        <f t="shared" si="252"/>
        <v/>
      </c>
      <c r="CG456" s="30" t="e">
        <f>IF(TRIM(MID(SUBSTITUTE($CE456," ",REPT(" ",99)),COLUMN(#REF!)*99-98,99))="","",DATEVALUE(TRIM(MID(SUBSTITUTE($CE456," ",REPT(" ",99)),COLUMN(#REF!)*99-98,99))))</f>
        <v>#REF!</v>
      </c>
      <c r="CH456" s="30" t="str">
        <f t="shared" si="257"/>
        <v/>
      </c>
      <c r="CI456" s="30" t="str">
        <f t="shared" si="258"/>
        <v/>
      </c>
      <c r="CJ456" s="30" t="str">
        <f t="shared" si="259"/>
        <v/>
      </c>
      <c r="CK456" s="30" t="str">
        <f t="shared" si="260"/>
        <v/>
      </c>
      <c r="CL456" s="30" t="str">
        <f t="shared" si="261"/>
        <v/>
      </c>
      <c r="CM456" s="30" t="str">
        <f t="shared" si="262"/>
        <v/>
      </c>
      <c r="CN456" s="30" t="str">
        <f t="shared" si="263"/>
        <v/>
      </c>
      <c r="CO456" s="30" t="str">
        <f t="shared" si="264"/>
        <v/>
      </c>
      <c r="CP456" s="27" t="str">
        <f t="shared" si="265"/>
        <v/>
      </c>
      <c r="CQ456" s="30" t="str">
        <f t="shared" si="253"/>
        <v/>
      </c>
      <c r="CR456" s="30" t="e">
        <f>IF(TRIM(MID(SUBSTITUTE($CP456," ",REPT(" ",99)),COLUMN(#REF!)*99-98,99))="","",DATEVALUE(TRIM(MID(SUBSTITUTE($CP456," ",REPT(" ",99)),COLUMN(#REF!)*99-98,99))))</f>
        <v>#REF!</v>
      </c>
      <c r="CS456" s="30" t="str">
        <f t="shared" si="266"/>
        <v/>
      </c>
      <c r="CT456" s="30" t="str">
        <f t="shared" si="267"/>
        <v/>
      </c>
      <c r="CU456" s="30" t="str">
        <f t="shared" si="268"/>
        <v/>
      </c>
      <c r="CV456" s="30" t="str">
        <f t="shared" si="269"/>
        <v/>
      </c>
      <c r="CW456" s="30" t="str">
        <f t="shared" si="270"/>
        <v/>
      </c>
      <c r="CX456" s="30" t="str">
        <f t="shared" si="271"/>
        <v/>
      </c>
      <c r="CY456" s="30" t="str">
        <f t="shared" si="272"/>
        <v/>
      </c>
      <c r="CZ456" s="30" t="str">
        <f t="shared" si="273"/>
        <v/>
      </c>
    </row>
    <row r="457" spans="4:104" s="6" customFormat="1" x14ac:dyDescent="0.25">
      <c r="D457" s="149"/>
      <c r="E457" s="150"/>
      <c r="R457" s="152"/>
      <c r="X457" s="153"/>
      <c r="Y457" s="153"/>
      <c r="Z457" s="153"/>
      <c r="AE457" s="153"/>
      <c r="AT457" s="27" t="str">
        <f t="shared" ca="1" si="254"/>
        <v/>
      </c>
      <c r="AU457" s="27" t="str">
        <f t="shared" si="255"/>
        <v/>
      </c>
      <c r="CE457" s="27" t="str">
        <f t="shared" si="256"/>
        <v/>
      </c>
      <c r="CF457" s="30" t="str">
        <f t="shared" ref="CF457:CF493" si="274">IF(TRIM(MID(SUBSTITUTE($CE457," ",REPT(" ",99)),COLUMN(A457)*99-98,99))="","",DATEVALUE(TRIM(MID(SUBSTITUTE($CE457," ",REPT(" ",99)),COLUMN(A457)*99-98,99))))</f>
        <v/>
      </c>
      <c r="CG457" s="30" t="e">
        <f>IF(TRIM(MID(SUBSTITUTE($CE457," ",REPT(" ",99)),COLUMN(#REF!)*99-98,99))="","",DATEVALUE(TRIM(MID(SUBSTITUTE($CE457," ",REPT(" ",99)),COLUMN(#REF!)*99-98,99))))</f>
        <v>#REF!</v>
      </c>
      <c r="CH457" s="30" t="str">
        <f t="shared" si="257"/>
        <v/>
      </c>
      <c r="CI457" s="30" t="str">
        <f t="shared" si="258"/>
        <v/>
      </c>
      <c r="CJ457" s="30" t="str">
        <f t="shared" si="259"/>
        <v/>
      </c>
      <c r="CK457" s="30" t="str">
        <f t="shared" si="260"/>
        <v/>
      </c>
      <c r="CL457" s="30" t="str">
        <f t="shared" si="261"/>
        <v/>
      </c>
      <c r="CM457" s="30" t="str">
        <f t="shared" si="262"/>
        <v/>
      </c>
      <c r="CN457" s="30" t="str">
        <f t="shared" si="263"/>
        <v/>
      </c>
      <c r="CO457" s="30" t="str">
        <f t="shared" si="264"/>
        <v/>
      </c>
      <c r="CP457" s="27" t="str">
        <f t="shared" si="265"/>
        <v/>
      </c>
      <c r="CQ457" s="30" t="str">
        <f t="shared" ref="CQ457:CQ493" si="275">IF(TRIM(MID(SUBSTITUTE($CP457," ",REPT(" ",99)),COLUMN(A457)*99-98,99))="","",DATEVALUE(TRIM(MID(SUBSTITUTE($CP457," ",REPT(" ",99)),COLUMN(A457)*99-98,99))))</f>
        <v/>
      </c>
      <c r="CR457" s="30" t="e">
        <f>IF(TRIM(MID(SUBSTITUTE($CP457," ",REPT(" ",99)),COLUMN(#REF!)*99-98,99))="","",DATEVALUE(TRIM(MID(SUBSTITUTE($CP457," ",REPT(" ",99)),COLUMN(#REF!)*99-98,99))))</f>
        <v>#REF!</v>
      </c>
      <c r="CS457" s="30" t="str">
        <f t="shared" si="266"/>
        <v/>
      </c>
      <c r="CT457" s="30" t="str">
        <f t="shared" si="267"/>
        <v/>
      </c>
      <c r="CU457" s="30" t="str">
        <f t="shared" si="268"/>
        <v/>
      </c>
      <c r="CV457" s="30" t="str">
        <f t="shared" si="269"/>
        <v/>
      </c>
      <c r="CW457" s="30" t="str">
        <f t="shared" si="270"/>
        <v/>
      </c>
      <c r="CX457" s="30" t="str">
        <f t="shared" si="271"/>
        <v/>
      </c>
      <c r="CY457" s="30" t="str">
        <f t="shared" si="272"/>
        <v/>
      </c>
      <c r="CZ457" s="30" t="str">
        <f t="shared" si="273"/>
        <v/>
      </c>
    </row>
    <row r="458" spans="4:104" s="6" customFormat="1" x14ac:dyDescent="0.25">
      <c r="D458" s="149"/>
      <c r="E458" s="150"/>
      <c r="R458" s="152"/>
      <c r="X458" s="153"/>
      <c r="Y458" s="153"/>
      <c r="Z458" s="153"/>
      <c r="AE458" s="153"/>
      <c r="AT458" s="27" t="str">
        <f t="shared" ca="1" si="254"/>
        <v/>
      </c>
      <c r="AU458" s="27" t="str">
        <f t="shared" si="255"/>
        <v/>
      </c>
      <c r="CE458" s="27" t="str">
        <f t="shared" si="256"/>
        <v/>
      </c>
      <c r="CF458" s="30" t="str">
        <f t="shared" si="274"/>
        <v/>
      </c>
      <c r="CG458" s="30" t="e">
        <f>IF(TRIM(MID(SUBSTITUTE($CE458," ",REPT(" ",99)),COLUMN(#REF!)*99-98,99))="","",DATEVALUE(TRIM(MID(SUBSTITUTE($CE458," ",REPT(" ",99)),COLUMN(#REF!)*99-98,99))))</f>
        <v>#REF!</v>
      </c>
      <c r="CH458" s="30" t="str">
        <f t="shared" si="257"/>
        <v/>
      </c>
      <c r="CI458" s="30" t="str">
        <f t="shared" si="258"/>
        <v/>
      </c>
      <c r="CJ458" s="30" t="str">
        <f t="shared" si="259"/>
        <v/>
      </c>
      <c r="CK458" s="30" t="str">
        <f t="shared" si="260"/>
        <v/>
      </c>
      <c r="CL458" s="30" t="str">
        <f t="shared" si="261"/>
        <v/>
      </c>
      <c r="CM458" s="30" t="str">
        <f t="shared" si="262"/>
        <v/>
      </c>
      <c r="CN458" s="30" t="str">
        <f t="shared" si="263"/>
        <v/>
      </c>
      <c r="CO458" s="30" t="str">
        <f t="shared" si="264"/>
        <v/>
      </c>
      <c r="CP458" s="27" t="str">
        <f t="shared" si="265"/>
        <v/>
      </c>
      <c r="CQ458" s="30" t="str">
        <f t="shared" si="275"/>
        <v/>
      </c>
      <c r="CR458" s="30" t="e">
        <f>IF(TRIM(MID(SUBSTITUTE($CP458," ",REPT(" ",99)),COLUMN(#REF!)*99-98,99))="","",DATEVALUE(TRIM(MID(SUBSTITUTE($CP458," ",REPT(" ",99)),COLUMN(#REF!)*99-98,99))))</f>
        <v>#REF!</v>
      </c>
      <c r="CS458" s="30" t="str">
        <f t="shared" si="266"/>
        <v/>
      </c>
      <c r="CT458" s="30" t="str">
        <f t="shared" si="267"/>
        <v/>
      </c>
      <c r="CU458" s="30" t="str">
        <f t="shared" si="268"/>
        <v/>
      </c>
      <c r="CV458" s="30" t="str">
        <f t="shared" si="269"/>
        <v/>
      </c>
      <c r="CW458" s="30" t="str">
        <f t="shared" si="270"/>
        <v/>
      </c>
      <c r="CX458" s="30" t="str">
        <f t="shared" si="271"/>
        <v/>
      </c>
      <c r="CY458" s="30" t="str">
        <f t="shared" si="272"/>
        <v/>
      </c>
      <c r="CZ458" s="30" t="str">
        <f t="shared" si="273"/>
        <v/>
      </c>
    </row>
    <row r="459" spans="4:104" s="6" customFormat="1" x14ac:dyDescent="0.25">
      <c r="D459" s="149"/>
      <c r="E459" s="150"/>
      <c r="R459" s="152"/>
      <c r="X459" s="153"/>
      <c r="Y459" s="153"/>
      <c r="Z459" s="153"/>
      <c r="AE459" s="153"/>
      <c r="AT459" s="27" t="str">
        <f t="shared" ca="1" si="254"/>
        <v/>
      </c>
      <c r="AU459" s="27" t="str">
        <f t="shared" si="255"/>
        <v/>
      </c>
      <c r="CE459" s="27" t="str">
        <f t="shared" si="256"/>
        <v/>
      </c>
      <c r="CF459" s="30" t="str">
        <f t="shared" si="274"/>
        <v/>
      </c>
      <c r="CG459" s="30" t="e">
        <f>IF(TRIM(MID(SUBSTITUTE($CE459," ",REPT(" ",99)),COLUMN(#REF!)*99-98,99))="","",DATEVALUE(TRIM(MID(SUBSTITUTE($CE459," ",REPT(" ",99)),COLUMN(#REF!)*99-98,99))))</f>
        <v>#REF!</v>
      </c>
      <c r="CH459" s="30" t="str">
        <f t="shared" si="257"/>
        <v/>
      </c>
      <c r="CI459" s="30" t="str">
        <f t="shared" si="258"/>
        <v/>
      </c>
      <c r="CJ459" s="30" t="str">
        <f t="shared" si="259"/>
        <v/>
      </c>
      <c r="CK459" s="30" t="str">
        <f t="shared" si="260"/>
        <v/>
      </c>
      <c r="CL459" s="30" t="str">
        <f t="shared" si="261"/>
        <v/>
      </c>
      <c r="CM459" s="30" t="str">
        <f t="shared" si="262"/>
        <v/>
      </c>
      <c r="CN459" s="30" t="str">
        <f t="shared" si="263"/>
        <v/>
      </c>
      <c r="CO459" s="30" t="str">
        <f t="shared" si="264"/>
        <v/>
      </c>
      <c r="CP459" s="27" t="str">
        <f t="shared" si="265"/>
        <v/>
      </c>
      <c r="CQ459" s="30" t="str">
        <f t="shared" si="275"/>
        <v/>
      </c>
      <c r="CR459" s="30" t="e">
        <f>IF(TRIM(MID(SUBSTITUTE($CP459," ",REPT(" ",99)),COLUMN(#REF!)*99-98,99))="","",DATEVALUE(TRIM(MID(SUBSTITUTE($CP459," ",REPT(" ",99)),COLUMN(#REF!)*99-98,99))))</f>
        <v>#REF!</v>
      </c>
      <c r="CS459" s="30" t="str">
        <f t="shared" si="266"/>
        <v/>
      </c>
      <c r="CT459" s="30" t="str">
        <f t="shared" si="267"/>
        <v/>
      </c>
      <c r="CU459" s="30" t="str">
        <f t="shared" si="268"/>
        <v/>
      </c>
      <c r="CV459" s="30" t="str">
        <f t="shared" si="269"/>
        <v/>
      </c>
      <c r="CW459" s="30" t="str">
        <f t="shared" si="270"/>
        <v/>
      </c>
      <c r="CX459" s="30" t="str">
        <f t="shared" si="271"/>
        <v/>
      </c>
      <c r="CY459" s="30" t="str">
        <f t="shared" si="272"/>
        <v/>
      </c>
      <c r="CZ459" s="30" t="str">
        <f t="shared" si="273"/>
        <v/>
      </c>
    </row>
    <row r="460" spans="4:104" s="6" customFormat="1" x14ac:dyDescent="0.25">
      <c r="D460" s="149"/>
      <c r="E460" s="150"/>
      <c r="R460" s="152"/>
      <c r="X460" s="153"/>
      <c r="Y460" s="153"/>
      <c r="Z460" s="153"/>
      <c r="AE460" s="153"/>
      <c r="AT460" s="27" t="str">
        <f t="shared" ca="1" si="254"/>
        <v/>
      </c>
      <c r="AU460" s="27" t="str">
        <f t="shared" si="255"/>
        <v/>
      </c>
      <c r="CE460" s="27" t="str">
        <f t="shared" si="256"/>
        <v/>
      </c>
      <c r="CF460" s="30" t="str">
        <f t="shared" si="274"/>
        <v/>
      </c>
      <c r="CG460" s="30" t="e">
        <f>IF(TRIM(MID(SUBSTITUTE($CE460," ",REPT(" ",99)),COLUMN(#REF!)*99-98,99))="","",DATEVALUE(TRIM(MID(SUBSTITUTE($CE460," ",REPT(" ",99)),COLUMN(#REF!)*99-98,99))))</f>
        <v>#REF!</v>
      </c>
      <c r="CH460" s="30" t="str">
        <f t="shared" si="257"/>
        <v/>
      </c>
      <c r="CI460" s="30" t="str">
        <f t="shared" si="258"/>
        <v/>
      </c>
      <c r="CJ460" s="30" t="str">
        <f t="shared" si="259"/>
        <v/>
      </c>
      <c r="CK460" s="30" t="str">
        <f t="shared" si="260"/>
        <v/>
      </c>
      <c r="CL460" s="30" t="str">
        <f t="shared" si="261"/>
        <v/>
      </c>
      <c r="CM460" s="30" t="str">
        <f t="shared" si="262"/>
        <v/>
      </c>
      <c r="CN460" s="30" t="str">
        <f t="shared" si="263"/>
        <v/>
      </c>
      <c r="CO460" s="30" t="str">
        <f t="shared" si="264"/>
        <v/>
      </c>
      <c r="CP460" s="27" t="str">
        <f t="shared" si="265"/>
        <v/>
      </c>
      <c r="CQ460" s="30" t="str">
        <f t="shared" si="275"/>
        <v/>
      </c>
      <c r="CR460" s="30" t="e">
        <f>IF(TRIM(MID(SUBSTITUTE($CP460," ",REPT(" ",99)),COLUMN(#REF!)*99-98,99))="","",DATEVALUE(TRIM(MID(SUBSTITUTE($CP460," ",REPT(" ",99)),COLUMN(#REF!)*99-98,99))))</f>
        <v>#REF!</v>
      </c>
      <c r="CS460" s="30" t="str">
        <f t="shared" si="266"/>
        <v/>
      </c>
      <c r="CT460" s="30" t="str">
        <f t="shared" si="267"/>
        <v/>
      </c>
      <c r="CU460" s="30" t="str">
        <f t="shared" si="268"/>
        <v/>
      </c>
      <c r="CV460" s="30" t="str">
        <f t="shared" si="269"/>
        <v/>
      </c>
      <c r="CW460" s="30" t="str">
        <f t="shared" si="270"/>
        <v/>
      </c>
      <c r="CX460" s="30" t="str">
        <f t="shared" si="271"/>
        <v/>
      </c>
      <c r="CY460" s="30" t="str">
        <f t="shared" si="272"/>
        <v/>
      </c>
      <c r="CZ460" s="30" t="str">
        <f t="shared" si="273"/>
        <v/>
      </c>
    </row>
    <row r="461" spans="4:104" s="6" customFormat="1" x14ac:dyDescent="0.25">
      <c r="D461" s="149"/>
      <c r="E461" s="150"/>
      <c r="R461" s="152"/>
      <c r="X461" s="153"/>
      <c r="Y461" s="153"/>
      <c r="Z461" s="153"/>
      <c r="AE461" s="153"/>
      <c r="AT461" s="27" t="str">
        <f t="shared" ca="1" si="254"/>
        <v/>
      </c>
      <c r="AU461" s="27" t="str">
        <f t="shared" si="255"/>
        <v/>
      </c>
      <c r="CE461" s="27" t="str">
        <f t="shared" si="256"/>
        <v/>
      </c>
      <c r="CF461" s="30" t="str">
        <f t="shared" si="274"/>
        <v/>
      </c>
      <c r="CG461" s="30" t="e">
        <f>IF(TRIM(MID(SUBSTITUTE($CE461," ",REPT(" ",99)),COLUMN(#REF!)*99-98,99))="","",DATEVALUE(TRIM(MID(SUBSTITUTE($CE461," ",REPT(" ",99)),COLUMN(#REF!)*99-98,99))))</f>
        <v>#REF!</v>
      </c>
      <c r="CH461" s="30" t="str">
        <f t="shared" si="257"/>
        <v/>
      </c>
      <c r="CI461" s="30" t="str">
        <f t="shared" si="258"/>
        <v/>
      </c>
      <c r="CJ461" s="30" t="str">
        <f t="shared" si="259"/>
        <v/>
      </c>
      <c r="CK461" s="30" t="str">
        <f t="shared" si="260"/>
        <v/>
      </c>
      <c r="CL461" s="30" t="str">
        <f t="shared" si="261"/>
        <v/>
      </c>
      <c r="CM461" s="30" t="str">
        <f t="shared" si="262"/>
        <v/>
      </c>
      <c r="CN461" s="30" t="str">
        <f t="shared" si="263"/>
        <v/>
      </c>
      <c r="CO461" s="30" t="str">
        <f t="shared" si="264"/>
        <v/>
      </c>
      <c r="CP461" s="27" t="str">
        <f t="shared" si="265"/>
        <v/>
      </c>
      <c r="CQ461" s="30" t="str">
        <f t="shared" si="275"/>
        <v/>
      </c>
      <c r="CR461" s="30" t="e">
        <f>IF(TRIM(MID(SUBSTITUTE($CP461," ",REPT(" ",99)),COLUMN(#REF!)*99-98,99))="","",DATEVALUE(TRIM(MID(SUBSTITUTE($CP461," ",REPT(" ",99)),COLUMN(#REF!)*99-98,99))))</f>
        <v>#REF!</v>
      </c>
      <c r="CS461" s="30" t="str">
        <f t="shared" si="266"/>
        <v/>
      </c>
      <c r="CT461" s="30" t="str">
        <f t="shared" si="267"/>
        <v/>
      </c>
      <c r="CU461" s="30" t="str">
        <f t="shared" si="268"/>
        <v/>
      </c>
      <c r="CV461" s="30" t="str">
        <f t="shared" si="269"/>
        <v/>
      </c>
      <c r="CW461" s="30" t="str">
        <f t="shared" si="270"/>
        <v/>
      </c>
      <c r="CX461" s="30" t="str">
        <f t="shared" si="271"/>
        <v/>
      </c>
      <c r="CY461" s="30" t="str">
        <f t="shared" si="272"/>
        <v/>
      </c>
      <c r="CZ461" s="30" t="str">
        <f t="shared" si="273"/>
        <v/>
      </c>
    </row>
    <row r="462" spans="4:104" s="6" customFormat="1" x14ac:dyDescent="0.25">
      <c r="D462" s="149"/>
      <c r="E462" s="150"/>
      <c r="R462" s="152"/>
      <c r="X462" s="153"/>
      <c r="Y462" s="153"/>
      <c r="Z462" s="153"/>
      <c r="AE462" s="153"/>
      <c r="AT462" s="27" t="str">
        <f t="shared" ca="1" si="254"/>
        <v/>
      </c>
      <c r="AU462" s="27" t="str">
        <f t="shared" si="255"/>
        <v/>
      </c>
      <c r="CE462" s="27" t="str">
        <f t="shared" si="256"/>
        <v/>
      </c>
      <c r="CF462" s="30" t="str">
        <f t="shared" si="274"/>
        <v/>
      </c>
      <c r="CG462" s="30" t="e">
        <f>IF(TRIM(MID(SUBSTITUTE($CE462," ",REPT(" ",99)),COLUMN(#REF!)*99-98,99))="","",DATEVALUE(TRIM(MID(SUBSTITUTE($CE462," ",REPT(" ",99)),COLUMN(#REF!)*99-98,99))))</f>
        <v>#REF!</v>
      </c>
      <c r="CH462" s="30" t="str">
        <f t="shared" si="257"/>
        <v/>
      </c>
      <c r="CI462" s="30" t="str">
        <f t="shared" si="258"/>
        <v/>
      </c>
      <c r="CJ462" s="30" t="str">
        <f t="shared" si="259"/>
        <v/>
      </c>
      <c r="CK462" s="30" t="str">
        <f t="shared" si="260"/>
        <v/>
      </c>
      <c r="CL462" s="30" t="str">
        <f t="shared" si="261"/>
        <v/>
      </c>
      <c r="CM462" s="30" t="str">
        <f t="shared" si="262"/>
        <v/>
      </c>
      <c r="CN462" s="30" t="str">
        <f t="shared" si="263"/>
        <v/>
      </c>
      <c r="CO462" s="30" t="str">
        <f t="shared" si="264"/>
        <v/>
      </c>
      <c r="CP462" s="27" t="str">
        <f t="shared" si="265"/>
        <v/>
      </c>
      <c r="CQ462" s="30" t="str">
        <f t="shared" si="275"/>
        <v/>
      </c>
      <c r="CR462" s="30" t="e">
        <f>IF(TRIM(MID(SUBSTITUTE($CP462," ",REPT(" ",99)),COLUMN(#REF!)*99-98,99))="","",DATEVALUE(TRIM(MID(SUBSTITUTE($CP462," ",REPT(" ",99)),COLUMN(#REF!)*99-98,99))))</f>
        <v>#REF!</v>
      </c>
      <c r="CS462" s="30" t="str">
        <f t="shared" si="266"/>
        <v/>
      </c>
      <c r="CT462" s="30" t="str">
        <f t="shared" si="267"/>
        <v/>
      </c>
      <c r="CU462" s="30" t="str">
        <f t="shared" si="268"/>
        <v/>
      </c>
      <c r="CV462" s="30" t="str">
        <f t="shared" si="269"/>
        <v/>
      </c>
      <c r="CW462" s="30" t="str">
        <f t="shared" si="270"/>
        <v/>
      </c>
      <c r="CX462" s="30" t="str">
        <f t="shared" si="271"/>
        <v/>
      </c>
      <c r="CY462" s="30" t="str">
        <f t="shared" si="272"/>
        <v/>
      </c>
      <c r="CZ462" s="30" t="str">
        <f t="shared" si="273"/>
        <v/>
      </c>
    </row>
    <row r="463" spans="4:104" s="6" customFormat="1" x14ac:dyDescent="0.25">
      <c r="D463" s="149"/>
      <c r="E463" s="150"/>
      <c r="R463" s="152"/>
      <c r="X463" s="153"/>
      <c r="Y463" s="153"/>
      <c r="Z463" s="153"/>
      <c r="AE463" s="153"/>
      <c r="AT463" s="27" t="str">
        <f t="shared" ca="1" si="254"/>
        <v/>
      </c>
      <c r="AU463" s="27" t="str">
        <f t="shared" si="255"/>
        <v/>
      </c>
      <c r="CE463" s="27" t="str">
        <f t="shared" si="256"/>
        <v/>
      </c>
      <c r="CF463" s="30" t="str">
        <f t="shared" si="274"/>
        <v/>
      </c>
      <c r="CG463" s="30" t="e">
        <f>IF(TRIM(MID(SUBSTITUTE($CE463," ",REPT(" ",99)),COLUMN(#REF!)*99-98,99))="","",DATEVALUE(TRIM(MID(SUBSTITUTE($CE463," ",REPT(" ",99)),COLUMN(#REF!)*99-98,99))))</f>
        <v>#REF!</v>
      </c>
      <c r="CH463" s="30" t="str">
        <f t="shared" si="257"/>
        <v/>
      </c>
      <c r="CI463" s="30" t="str">
        <f t="shared" si="258"/>
        <v/>
      </c>
      <c r="CJ463" s="30" t="str">
        <f t="shared" si="259"/>
        <v/>
      </c>
      <c r="CK463" s="30" t="str">
        <f t="shared" si="260"/>
        <v/>
      </c>
      <c r="CL463" s="30" t="str">
        <f t="shared" si="261"/>
        <v/>
      </c>
      <c r="CM463" s="30" t="str">
        <f t="shared" si="262"/>
        <v/>
      </c>
      <c r="CN463" s="30" t="str">
        <f t="shared" si="263"/>
        <v/>
      </c>
      <c r="CO463" s="30" t="str">
        <f t="shared" si="264"/>
        <v/>
      </c>
      <c r="CP463" s="27" t="str">
        <f t="shared" si="265"/>
        <v/>
      </c>
      <c r="CQ463" s="30" t="str">
        <f t="shared" si="275"/>
        <v/>
      </c>
      <c r="CR463" s="30" t="e">
        <f>IF(TRIM(MID(SUBSTITUTE($CP463," ",REPT(" ",99)),COLUMN(#REF!)*99-98,99))="","",DATEVALUE(TRIM(MID(SUBSTITUTE($CP463," ",REPT(" ",99)),COLUMN(#REF!)*99-98,99))))</f>
        <v>#REF!</v>
      </c>
      <c r="CS463" s="30" t="str">
        <f t="shared" si="266"/>
        <v/>
      </c>
      <c r="CT463" s="30" t="str">
        <f t="shared" si="267"/>
        <v/>
      </c>
      <c r="CU463" s="30" t="str">
        <f t="shared" si="268"/>
        <v/>
      </c>
      <c r="CV463" s="30" t="str">
        <f t="shared" si="269"/>
        <v/>
      </c>
      <c r="CW463" s="30" t="str">
        <f t="shared" si="270"/>
        <v/>
      </c>
      <c r="CX463" s="30" t="str">
        <f t="shared" si="271"/>
        <v/>
      </c>
      <c r="CY463" s="30" t="str">
        <f t="shared" si="272"/>
        <v/>
      </c>
      <c r="CZ463" s="30" t="str">
        <f t="shared" si="273"/>
        <v/>
      </c>
    </row>
    <row r="464" spans="4:104" s="6" customFormat="1" x14ac:dyDescent="0.25">
      <c r="D464" s="149"/>
      <c r="E464" s="150"/>
      <c r="R464" s="152"/>
      <c r="X464" s="153"/>
      <c r="Y464" s="153"/>
      <c r="Z464" s="153"/>
      <c r="AE464" s="153"/>
      <c r="AT464" s="27" t="str">
        <f t="shared" ca="1" si="254"/>
        <v/>
      </c>
      <c r="AU464" s="27" t="str">
        <f t="shared" si="255"/>
        <v/>
      </c>
      <c r="CE464" s="27" t="str">
        <f t="shared" si="256"/>
        <v/>
      </c>
      <c r="CF464" s="30" t="str">
        <f t="shared" si="274"/>
        <v/>
      </c>
      <c r="CG464" s="30" t="e">
        <f>IF(TRIM(MID(SUBSTITUTE($CE464," ",REPT(" ",99)),COLUMN(#REF!)*99-98,99))="","",DATEVALUE(TRIM(MID(SUBSTITUTE($CE464," ",REPT(" ",99)),COLUMN(#REF!)*99-98,99))))</f>
        <v>#REF!</v>
      </c>
      <c r="CH464" s="30" t="str">
        <f t="shared" si="257"/>
        <v/>
      </c>
      <c r="CI464" s="30" t="str">
        <f t="shared" si="258"/>
        <v/>
      </c>
      <c r="CJ464" s="30" t="str">
        <f t="shared" si="259"/>
        <v/>
      </c>
      <c r="CK464" s="30" t="str">
        <f t="shared" si="260"/>
        <v/>
      </c>
      <c r="CL464" s="30" t="str">
        <f t="shared" si="261"/>
        <v/>
      </c>
      <c r="CM464" s="30" t="str">
        <f t="shared" si="262"/>
        <v/>
      </c>
      <c r="CN464" s="30" t="str">
        <f t="shared" si="263"/>
        <v/>
      </c>
      <c r="CO464" s="30" t="str">
        <f t="shared" si="264"/>
        <v/>
      </c>
      <c r="CP464" s="27" t="str">
        <f t="shared" si="265"/>
        <v/>
      </c>
      <c r="CQ464" s="30" t="str">
        <f t="shared" si="275"/>
        <v/>
      </c>
      <c r="CR464" s="30" t="e">
        <f>IF(TRIM(MID(SUBSTITUTE($CP464," ",REPT(" ",99)),COLUMN(#REF!)*99-98,99))="","",DATEVALUE(TRIM(MID(SUBSTITUTE($CP464," ",REPT(" ",99)),COLUMN(#REF!)*99-98,99))))</f>
        <v>#REF!</v>
      </c>
      <c r="CS464" s="30" t="str">
        <f t="shared" si="266"/>
        <v/>
      </c>
      <c r="CT464" s="30" t="str">
        <f t="shared" si="267"/>
        <v/>
      </c>
      <c r="CU464" s="30" t="str">
        <f t="shared" si="268"/>
        <v/>
      </c>
      <c r="CV464" s="30" t="str">
        <f t="shared" si="269"/>
        <v/>
      </c>
      <c r="CW464" s="30" t="str">
        <f t="shared" si="270"/>
        <v/>
      </c>
      <c r="CX464" s="30" t="str">
        <f t="shared" si="271"/>
        <v/>
      </c>
      <c r="CY464" s="30" t="str">
        <f t="shared" si="272"/>
        <v/>
      </c>
      <c r="CZ464" s="30" t="str">
        <f t="shared" si="273"/>
        <v/>
      </c>
    </row>
    <row r="465" spans="1:104" s="6" customFormat="1" x14ac:dyDescent="0.25">
      <c r="D465" s="149"/>
      <c r="E465" s="150"/>
      <c r="R465" s="152"/>
      <c r="X465" s="153"/>
      <c r="Y465" s="153"/>
      <c r="Z465" s="153"/>
      <c r="AE465" s="153"/>
      <c r="AT465" s="27" t="str">
        <f t="shared" ca="1" si="254"/>
        <v/>
      </c>
      <c r="AU465" s="27" t="str">
        <f t="shared" si="255"/>
        <v/>
      </c>
      <c r="CE465" s="27" t="str">
        <f t="shared" si="256"/>
        <v/>
      </c>
      <c r="CF465" s="30" t="str">
        <f t="shared" si="274"/>
        <v/>
      </c>
      <c r="CG465" s="30" t="e">
        <f>IF(TRIM(MID(SUBSTITUTE($CE465," ",REPT(" ",99)),COLUMN(#REF!)*99-98,99))="","",DATEVALUE(TRIM(MID(SUBSTITUTE($CE465," ",REPT(" ",99)),COLUMN(#REF!)*99-98,99))))</f>
        <v>#REF!</v>
      </c>
      <c r="CH465" s="30" t="str">
        <f t="shared" si="257"/>
        <v/>
      </c>
      <c r="CI465" s="30" t="str">
        <f t="shared" si="258"/>
        <v/>
      </c>
      <c r="CJ465" s="30" t="str">
        <f t="shared" si="259"/>
        <v/>
      </c>
      <c r="CK465" s="30" t="str">
        <f t="shared" si="260"/>
        <v/>
      </c>
      <c r="CL465" s="30" t="str">
        <f t="shared" si="261"/>
        <v/>
      </c>
      <c r="CM465" s="30" t="str">
        <f t="shared" si="262"/>
        <v/>
      </c>
      <c r="CN465" s="30" t="str">
        <f t="shared" si="263"/>
        <v/>
      </c>
      <c r="CO465" s="30" t="str">
        <f t="shared" si="264"/>
        <v/>
      </c>
      <c r="CP465" s="27" t="str">
        <f t="shared" si="265"/>
        <v/>
      </c>
      <c r="CQ465" s="30" t="str">
        <f t="shared" si="275"/>
        <v/>
      </c>
      <c r="CR465" s="30" t="e">
        <f>IF(TRIM(MID(SUBSTITUTE($CP465," ",REPT(" ",99)),COLUMN(#REF!)*99-98,99))="","",DATEVALUE(TRIM(MID(SUBSTITUTE($CP465," ",REPT(" ",99)),COLUMN(#REF!)*99-98,99))))</f>
        <v>#REF!</v>
      </c>
      <c r="CS465" s="30" t="str">
        <f t="shared" si="266"/>
        <v/>
      </c>
      <c r="CT465" s="30" t="str">
        <f t="shared" si="267"/>
        <v/>
      </c>
      <c r="CU465" s="30" t="str">
        <f t="shared" si="268"/>
        <v/>
      </c>
      <c r="CV465" s="30" t="str">
        <f t="shared" si="269"/>
        <v/>
      </c>
      <c r="CW465" s="30" t="str">
        <f t="shared" si="270"/>
        <v/>
      </c>
      <c r="CX465" s="30" t="str">
        <f t="shared" si="271"/>
        <v/>
      </c>
      <c r="CY465" s="30" t="str">
        <f t="shared" si="272"/>
        <v/>
      </c>
      <c r="CZ465" s="30" t="str">
        <f t="shared" si="273"/>
        <v/>
      </c>
    </row>
    <row r="466" spans="1:104" s="6" customFormat="1" x14ac:dyDescent="0.25">
      <c r="D466" s="149"/>
      <c r="E466" s="150"/>
      <c r="R466" s="152"/>
      <c r="X466" s="153"/>
      <c r="Y466" s="153"/>
      <c r="Z466" s="153"/>
      <c r="AE466" s="153"/>
      <c r="AT466" s="27" t="str">
        <f t="shared" ca="1" si="254"/>
        <v/>
      </c>
      <c r="AU466" s="27" t="str">
        <f t="shared" si="255"/>
        <v/>
      </c>
      <c r="CE466" s="27" t="str">
        <f t="shared" si="256"/>
        <v/>
      </c>
      <c r="CF466" s="30" t="str">
        <f t="shared" si="274"/>
        <v/>
      </c>
      <c r="CG466" s="30" t="e">
        <f>IF(TRIM(MID(SUBSTITUTE($CE466," ",REPT(" ",99)),COLUMN(#REF!)*99-98,99))="","",DATEVALUE(TRIM(MID(SUBSTITUTE($CE466," ",REPT(" ",99)),COLUMN(#REF!)*99-98,99))))</f>
        <v>#REF!</v>
      </c>
      <c r="CH466" s="30" t="str">
        <f t="shared" si="257"/>
        <v/>
      </c>
      <c r="CI466" s="30" t="str">
        <f t="shared" si="258"/>
        <v/>
      </c>
      <c r="CJ466" s="30" t="str">
        <f t="shared" si="259"/>
        <v/>
      </c>
      <c r="CK466" s="30" t="str">
        <f t="shared" si="260"/>
        <v/>
      </c>
      <c r="CL466" s="30" t="str">
        <f t="shared" si="261"/>
        <v/>
      </c>
      <c r="CM466" s="30" t="str">
        <f t="shared" si="262"/>
        <v/>
      </c>
      <c r="CN466" s="30" t="str">
        <f t="shared" si="263"/>
        <v/>
      </c>
      <c r="CO466" s="30" t="str">
        <f t="shared" si="264"/>
        <v/>
      </c>
      <c r="CP466" s="27" t="str">
        <f t="shared" si="265"/>
        <v/>
      </c>
      <c r="CQ466" s="30" t="str">
        <f t="shared" si="275"/>
        <v/>
      </c>
      <c r="CR466" s="30" t="e">
        <f>IF(TRIM(MID(SUBSTITUTE($CP466," ",REPT(" ",99)),COLUMN(#REF!)*99-98,99))="","",DATEVALUE(TRIM(MID(SUBSTITUTE($CP466," ",REPT(" ",99)),COLUMN(#REF!)*99-98,99))))</f>
        <v>#REF!</v>
      </c>
      <c r="CS466" s="30" t="str">
        <f t="shared" si="266"/>
        <v/>
      </c>
      <c r="CT466" s="30" t="str">
        <f t="shared" si="267"/>
        <v/>
      </c>
      <c r="CU466" s="30" t="str">
        <f t="shared" si="268"/>
        <v/>
      </c>
      <c r="CV466" s="30" t="str">
        <f t="shared" si="269"/>
        <v/>
      </c>
      <c r="CW466" s="30" t="str">
        <f t="shared" si="270"/>
        <v/>
      </c>
      <c r="CX466" s="30" t="str">
        <f t="shared" si="271"/>
        <v/>
      </c>
      <c r="CY466" s="30" t="str">
        <f t="shared" si="272"/>
        <v/>
      </c>
      <c r="CZ466" s="30" t="str">
        <f t="shared" si="273"/>
        <v/>
      </c>
    </row>
    <row r="467" spans="1:104" s="6" customFormat="1" x14ac:dyDescent="0.25">
      <c r="D467" s="149"/>
      <c r="E467" s="150"/>
      <c r="R467" s="152"/>
      <c r="X467" s="153"/>
      <c r="Y467" s="153"/>
      <c r="Z467" s="153"/>
      <c r="AE467" s="153"/>
      <c r="AT467" s="27" t="str">
        <f t="shared" ca="1" si="254"/>
        <v/>
      </c>
      <c r="AU467" s="27" t="str">
        <f t="shared" si="255"/>
        <v/>
      </c>
      <c r="CE467" s="27" t="str">
        <f t="shared" si="256"/>
        <v/>
      </c>
      <c r="CF467" s="30" t="str">
        <f t="shared" si="274"/>
        <v/>
      </c>
      <c r="CG467" s="30" t="e">
        <f>IF(TRIM(MID(SUBSTITUTE($CE467," ",REPT(" ",99)),COLUMN(#REF!)*99-98,99))="","",DATEVALUE(TRIM(MID(SUBSTITUTE($CE467," ",REPT(" ",99)),COLUMN(#REF!)*99-98,99))))</f>
        <v>#REF!</v>
      </c>
      <c r="CH467" s="30" t="str">
        <f t="shared" si="257"/>
        <v/>
      </c>
      <c r="CI467" s="30" t="str">
        <f t="shared" si="258"/>
        <v/>
      </c>
      <c r="CJ467" s="30" t="str">
        <f t="shared" si="259"/>
        <v/>
      </c>
      <c r="CK467" s="30" t="str">
        <f t="shared" si="260"/>
        <v/>
      </c>
      <c r="CL467" s="30" t="str">
        <f t="shared" si="261"/>
        <v/>
      </c>
      <c r="CM467" s="30" t="str">
        <f t="shared" si="262"/>
        <v/>
      </c>
      <c r="CN467" s="30" t="str">
        <f t="shared" si="263"/>
        <v/>
      </c>
      <c r="CO467" s="30" t="str">
        <f t="shared" si="264"/>
        <v/>
      </c>
      <c r="CP467" s="27" t="str">
        <f t="shared" si="265"/>
        <v/>
      </c>
      <c r="CQ467" s="30" t="str">
        <f t="shared" si="275"/>
        <v/>
      </c>
      <c r="CR467" s="30" t="e">
        <f>IF(TRIM(MID(SUBSTITUTE($CP467," ",REPT(" ",99)),COLUMN(#REF!)*99-98,99))="","",DATEVALUE(TRIM(MID(SUBSTITUTE($CP467," ",REPT(" ",99)),COLUMN(#REF!)*99-98,99))))</f>
        <v>#REF!</v>
      </c>
      <c r="CS467" s="30" t="str">
        <f t="shared" si="266"/>
        <v/>
      </c>
      <c r="CT467" s="30" t="str">
        <f t="shared" si="267"/>
        <v/>
      </c>
      <c r="CU467" s="30" t="str">
        <f t="shared" si="268"/>
        <v/>
      </c>
      <c r="CV467" s="30" t="str">
        <f t="shared" si="269"/>
        <v/>
      </c>
      <c r="CW467" s="30" t="str">
        <f t="shared" si="270"/>
        <v/>
      </c>
      <c r="CX467" s="30" t="str">
        <f t="shared" si="271"/>
        <v/>
      </c>
      <c r="CY467" s="30" t="str">
        <f t="shared" si="272"/>
        <v/>
      </c>
      <c r="CZ467" s="30" t="str">
        <f t="shared" si="273"/>
        <v/>
      </c>
    </row>
    <row r="468" spans="1:104" s="6" customFormat="1" x14ac:dyDescent="0.25">
      <c r="D468" s="149"/>
      <c r="E468" s="150"/>
      <c r="R468" s="152"/>
      <c r="X468" s="153"/>
      <c r="Y468" s="153"/>
      <c r="Z468" s="153"/>
      <c r="AE468" s="153"/>
      <c r="AT468" s="27" t="str">
        <f t="shared" ca="1" si="254"/>
        <v/>
      </c>
      <c r="AU468" s="27" t="str">
        <f t="shared" si="255"/>
        <v/>
      </c>
      <c r="CE468" s="27" t="str">
        <f t="shared" si="256"/>
        <v/>
      </c>
      <c r="CF468" s="30" t="str">
        <f t="shared" si="274"/>
        <v/>
      </c>
      <c r="CG468" s="30" t="e">
        <f>IF(TRIM(MID(SUBSTITUTE($CE468," ",REPT(" ",99)),COLUMN(#REF!)*99-98,99))="","",DATEVALUE(TRIM(MID(SUBSTITUTE($CE468," ",REPT(" ",99)),COLUMN(#REF!)*99-98,99))))</f>
        <v>#REF!</v>
      </c>
      <c r="CH468" s="30" t="str">
        <f t="shared" si="257"/>
        <v/>
      </c>
      <c r="CI468" s="30" t="str">
        <f t="shared" si="258"/>
        <v/>
      </c>
      <c r="CJ468" s="30" t="str">
        <f t="shared" si="259"/>
        <v/>
      </c>
      <c r="CK468" s="30" t="str">
        <f t="shared" si="260"/>
        <v/>
      </c>
      <c r="CL468" s="30" t="str">
        <f t="shared" si="261"/>
        <v/>
      </c>
      <c r="CM468" s="30" t="str">
        <f t="shared" si="262"/>
        <v/>
      </c>
      <c r="CN468" s="30" t="str">
        <f t="shared" si="263"/>
        <v/>
      </c>
      <c r="CO468" s="30" t="str">
        <f t="shared" si="264"/>
        <v/>
      </c>
      <c r="CP468" s="27" t="str">
        <f t="shared" si="265"/>
        <v/>
      </c>
      <c r="CQ468" s="30" t="str">
        <f t="shared" si="275"/>
        <v/>
      </c>
      <c r="CR468" s="30" t="e">
        <f>IF(TRIM(MID(SUBSTITUTE($CP468," ",REPT(" ",99)),COLUMN(#REF!)*99-98,99))="","",DATEVALUE(TRIM(MID(SUBSTITUTE($CP468," ",REPT(" ",99)),COLUMN(#REF!)*99-98,99))))</f>
        <v>#REF!</v>
      </c>
      <c r="CS468" s="30" t="str">
        <f t="shared" si="266"/>
        <v/>
      </c>
      <c r="CT468" s="30" t="str">
        <f t="shared" si="267"/>
        <v/>
      </c>
      <c r="CU468" s="30" t="str">
        <f t="shared" si="268"/>
        <v/>
      </c>
      <c r="CV468" s="30" t="str">
        <f t="shared" si="269"/>
        <v/>
      </c>
      <c r="CW468" s="30" t="str">
        <f t="shared" si="270"/>
        <v/>
      </c>
      <c r="CX468" s="30" t="str">
        <f t="shared" si="271"/>
        <v/>
      </c>
      <c r="CY468" s="30" t="str">
        <f t="shared" si="272"/>
        <v/>
      </c>
      <c r="CZ468" s="30" t="str">
        <f t="shared" si="273"/>
        <v/>
      </c>
    </row>
    <row r="469" spans="1:104" s="6" customFormat="1" x14ac:dyDescent="0.25">
      <c r="D469" s="149"/>
      <c r="E469" s="150"/>
      <c r="R469" s="152"/>
      <c r="X469" s="153"/>
      <c r="Y469" s="153"/>
      <c r="Z469" s="153"/>
      <c r="AE469" s="153"/>
      <c r="AT469" s="27" t="str">
        <f t="shared" ca="1" si="254"/>
        <v/>
      </c>
      <c r="AU469" s="27" t="str">
        <f t="shared" si="255"/>
        <v/>
      </c>
      <c r="CE469" s="27" t="str">
        <f t="shared" si="256"/>
        <v/>
      </c>
      <c r="CF469" s="30" t="str">
        <f t="shared" si="274"/>
        <v/>
      </c>
      <c r="CG469" s="30" t="e">
        <f>IF(TRIM(MID(SUBSTITUTE($CE469," ",REPT(" ",99)),COLUMN(#REF!)*99-98,99))="","",DATEVALUE(TRIM(MID(SUBSTITUTE($CE469," ",REPT(" ",99)),COLUMN(#REF!)*99-98,99))))</f>
        <v>#REF!</v>
      </c>
      <c r="CH469" s="30" t="str">
        <f t="shared" si="257"/>
        <v/>
      </c>
      <c r="CI469" s="30" t="str">
        <f t="shared" si="258"/>
        <v/>
      </c>
      <c r="CJ469" s="30" t="str">
        <f t="shared" si="259"/>
        <v/>
      </c>
      <c r="CK469" s="30" t="str">
        <f t="shared" si="260"/>
        <v/>
      </c>
      <c r="CL469" s="30" t="str">
        <f t="shared" si="261"/>
        <v/>
      </c>
      <c r="CM469" s="30" t="str">
        <f t="shared" si="262"/>
        <v/>
      </c>
      <c r="CN469" s="30" t="str">
        <f t="shared" si="263"/>
        <v/>
      </c>
      <c r="CO469" s="30" t="str">
        <f t="shared" si="264"/>
        <v/>
      </c>
      <c r="CP469" s="27" t="str">
        <f t="shared" si="265"/>
        <v/>
      </c>
      <c r="CQ469" s="30" t="str">
        <f t="shared" si="275"/>
        <v/>
      </c>
      <c r="CR469" s="30" t="e">
        <f>IF(TRIM(MID(SUBSTITUTE($CP469," ",REPT(" ",99)),COLUMN(#REF!)*99-98,99))="","",DATEVALUE(TRIM(MID(SUBSTITUTE($CP469," ",REPT(" ",99)),COLUMN(#REF!)*99-98,99))))</f>
        <v>#REF!</v>
      </c>
      <c r="CS469" s="30" t="str">
        <f t="shared" si="266"/>
        <v/>
      </c>
      <c r="CT469" s="30" t="str">
        <f t="shared" si="267"/>
        <v/>
      </c>
      <c r="CU469" s="30" t="str">
        <f t="shared" si="268"/>
        <v/>
      </c>
      <c r="CV469" s="30" t="str">
        <f t="shared" si="269"/>
        <v/>
      </c>
      <c r="CW469" s="30" t="str">
        <f t="shared" si="270"/>
        <v/>
      </c>
      <c r="CX469" s="30" t="str">
        <f t="shared" si="271"/>
        <v/>
      </c>
      <c r="CY469" s="30" t="str">
        <f t="shared" si="272"/>
        <v/>
      </c>
      <c r="CZ469" s="30" t="str">
        <f t="shared" si="273"/>
        <v/>
      </c>
    </row>
    <row r="470" spans="1:104" s="6" customFormat="1" x14ac:dyDescent="0.25">
      <c r="D470" s="149"/>
      <c r="E470" s="150"/>
      <c r="R470" s="152"/>
      <c r="X470" s="153"/>
      <c r="Y470" s="153"/>
      <c r="Z470" s="153"/>
      <c r="AE470" s="153"/>
      <c r="AT470" s="27" t="str">
        <f t="shared" ca="1" si="254"/>
        <v/>
      </c>
      <c r="AU470" s="27" t="str">
        <f t="shared" si="255"/>
        <v/>
      </c>
      <c r="CE470" s="27" t="str">
        <f t="shared" si="256"/>
        <v/>
      </c>
      <c r="CF470" s="30" t="str">
        <f t="shared" si="274"/>
        <v/>
      </c>
      <c r="CG470" s="30" t="e">
        <f>IF(TRIM(MID(SUBSTITUTE($CE470," ",REPT(" ",99)),COLUMN(#REF!)*99-98,99))="","",DATEVALUE(TRIM(MID(SUBSTITUTE($CE470," ",REPT(" ",99)),COLUMN(#REF!)*99-98,99))))</f>
        <v>#REF!</v>
      </c>
      <c r="CH470" s="30" t="str">
        <f t="shared" si="257"/>
        <v/>
      </c>
      <c r="CI470" s="30" t="str">
        <f t="shared" si="258"/>
        <v/>
      </c>
      <c r="CJ470" s="30" t="str">
        <f t="shared" si="259"/>
        <v/>
      </c>
      <c r="CK470" s="30" t="str">
        <f t="shared" si="260"/>
        <v/>
      </c>
      <c r="CL470" s="30" t="str">
        <f t="shared" si="261"/>
        <v/>
      </c>
      <c r="CM470" s="30" t="str">
        <f t="shared" si="262"/>
        <v/>
      </c>
      <c r="CN470" s="30" t="str">
        <f t="shared" si="263"/>
        <v/>
      </c>
      <c r="CO470" s="30" t="str">
        <f t="shared" si="264"/>
        <v/>
      </c>
      <c r="CP470" s="27" t="str">
        <f t="shared" si="265"/>
        <v/>
      </c>
      <c r="CQ470" s="30" t="str">
        <f t="shared" si="275"/>
        <v/>
      </c>
      <c r="CR470" s="30" t="e">
        <f>IF(TRIM(MID(SUBSTITUTE($CP470," ",REPT(" ",99)),COLUMN(#REF!)*99-98,99))="","",DATEVALUE(TRIM(MID(SUBSTITUTE($CP470," ",REPT(" ",99)),COLUMN(#REF!)*99-98,99))))</f>
        <v>#REF!</v>
      </c>
      <c r="CS470" s="30" t="str">
        <f t="shared" si="266"/>
        <v/>
      </c>
      <c r="CT470" s="30" t="str">
        <f t="shared" si="267"/>
        <v/>
      </c>
      <c r="CU470" s="30" t="str">
        <f t="shared" si="268"/>
        <v/>
      </c>
      <c r="CV470" s="30" t="str">
        <f t="shared" si="269"/>
        <v/>
      </c>
      <c r="CW470" s="30" t="str">
        <f t="shared" si="270"/>
        <v/>
      </c>
      <c r="CX470" s="30" t="str">
        <f t="shared" si="271"/>
        <v/>
      </c>
      <c r="CY470" s="30" t="str">
        <f t="shared" si="272"/>
        <v/>
      </c>
      <c r="CZ470" s="30" t="str">
        <f t="shared" si="273"/>
        <v/>
      </c>
    </row>
    <row r="471" spans="1:104" s="6" customFormat="1" x14ac:dyDescent="0.25">
      <c r="D471" s="149"/>
      <c r="E471" s="150"/>
      <c r="R471" s="152"/>
      <c r="X471" s="153"/>
      <c r="Y471" s="153"/>
      <c r="Z471" s="153"/>
      <c r="AE471" s="153"/>
      <c r="AT471" s="27" t="str">
        <f t="shared" ca="1" si="254"/>
        <v/>
      </c>
      <c r="AU471" s="27" t="str">
        <f t="shared" si="255"/>
        <v/>
      </c>
      <c r="CE471" s="27" t="str">
        <f t="shared" si="256"/>
        <v/>
      </c>
      <c r="CF471" s="30" t="str">
        <f t="shared" si="274"/>
        <v/>
      </c>
      <c r="CG471" s="30" t="e">
        <f>IF(TRIM(MID(SUBSTITUTE($CE471," ",REPT(" ",99)),COLUMN(#REF!)*99-98,99))="","",DATEVALUE(TRIM(MID(SUBSTITUTE($CE471," ",REPT(" ",99)),COLUMN(#REF!)*99-98,99))))</f>
        <v>#REF!</v>
      </c>
      <c r="CH471" s="30" t="str">
        <f t="shared" si="257"/>
        <v/>
      </c>
      <c r="CI471" s="30" t="str">
        <f t="shared" si="258"/>
        <v/>
      </c>
      <c r="CJ471" s="30" t="str">
        <f t="shared" si="259"/>
        <v/>
      </c>
      <c r="CK471" s="30" t="str">
        <f t="shared" si="260"/>
        <v/>
      </c>
      <c r="CL471" s="30" t="str">
        <f t="shared" si="261"/>
        <v/>
      </c>
      <c r="CM471" s="30" t="str">
        <f t="shared" si="262"/>
        <v/>
      </c>
      <c r="CN471" s="30" t="str">
        <f t="shared" si="263"/>
        <v/>
      </c>
      <c r="CO471" s="30" t="str">
        <f t="shared" si="264"/>
        <v/>
      </c>
      <c r="CP471" s="27" t="str">
        <f t="shared" si="265"/>
        <v/>
      </c>
      <c r="CQ471" s="30" t="str">
        <f t="shared" si="275"/>
        <v/>
      </c>
      <c r="CR471" s="30" t="e">
        <f>IF(TRIM(MID(SUBSTITUTE($CP471," ",REPT(" ",99)),COLUMN(#REF!)*99-98,99))="","",DATEVALUE(TRIM(MID(SUBSTITUTE($CP471," ",REPT(" ",99)),COLUMN(#REF!)*99-98,99))))</f>
        <v>#REF!</v>
      </c>
      <c r="CS471" s="30" t="str">
        <f t="shared" si="266"/>
        <v/>
      </c>
      <c r="CT471" s="30" t="str">
        <f t="shared" si="267"/>
        <v/>
      </c>
      <c r="CU471" s="30" t="str">
        <f t="shared" si="268"/>
        <v/>
      </c>
      <c r="CV471" s="30" t="str">
        <f t="shared" si="269"/>
        <v/>
      </c>
      <c r="CW471" s="30" t="str">
        <f t="shared" si="270"/>
        <v/>
      </c>
      <c r="CX471" s="30" t="str">
        <f t="shared" si="271"/>
        <v/>
      </c>
      <c r="CY471" s="30" t="str">
        <f t="shared" si="272"/>
        <v/>
      </c>
      <c r="CZ471" s="30" t="str">
        <f t="shared" si="273"/>
        <v/>
      </c>
    </row>
    <row r="472" spans="1:104" s="6" customFormat="1" x14ac:dyDescent="0.25">
      <c r="D472" s="149"/>
      <c r="E472" s="150"/>
      <c r="R472" s="152"/>
      <c r="X472" s="153"/>
      <c r="Y472" s="153"/>
      <c r="Z472" s="153"/>
      <c r="AE472" s="153"/>
      <c r="AT472" s="27" t="str">
        <f t="shared" ca="1" si="254"/>
        <v/>
      </c>
      <c r="AU472" s="27" t="str">
        <f t="shared" si="255"/>
        <v/>
      </c>
      <c r="CE472" s="27" t="str">
        <f t="shared" si="256"/>
        <v/>
      </c>
      <c r="CF472" s="30" t="str">
        <f t="shared" si="274"/>
        <v/>
      </c>
      <c r="CG472" s="30" t="e">
        <f>IF(TRIM(MID(SUBSTITUTE($CE472," ",REPT(" ",99)),COLUMN(#REF!)*99-98,99))="","",DATEVALUE(TRIM(MID(SUBSTITUTE($CE472," ",REPT(" ",99)),COLUMN(#REF!)*99-98,99))))</f>
        <v>#REF!</v>
      </c>
      <c r="CH472" s="30" t="str">
        <f t="shared" si="257"/>
        <v/>
      </c>
      <c r="CI472" s="30" t="str">
        <f t="shared" si="258"/>
        <v/>
      </c>
      <c r="CJ472" s="30" t="str">
        <f t="shared" si="259"/>
        <v/>
      </c>
      <c r="CK472" s="30" t="str">
        <f t="shared" si="260"/>
        <v/>
      </c>
      <c r="CL472" s="30" t="str">
        <f t="shared" si="261"/>
        <v/>
      </c>
      <c r="CM472" s="30" t="str">
        <f t="shared" si="262"/>
        <v/>
      </c>
      <c r="CN472" s="30" t="str">
        <f t="shared" si="263"/>
        <v/>
      </c>
      <c r="CO472" s="30" t="str">
        <f t="shared" si="264"/>
        <v/>
      </c>
      <c r="CP472" s="27" t="str">
        <f t="shared" si="265"/>
        <v/>
      </c>
      <c r="CQ472" s="30" t="str">
        <f t="shared" si="275"/>
        <v/>
      </c>
      <c r="CR472" s="30" t="e">
        <f>IF(TRIM(MID(SUBSTITUTE($CP472," ",REPT(" ",99)),COLUMN(#REF!)*99-98,99))="","",DATEVALUE(TRIM(MID(SUBSTITUTE($CP472," ",REPT(" ",99)),COLUMN(#REF!)*99-98,99))))</f>
        <v>#REF!</v>
      </c>
      <c r="CS472" s="30" t="str">
        <f t="shared" si="266"/>
        <v/>
      </c>
      <c r="CT472" s="30" t="str">
        <f t="shared" si="267"/>
        <v/>
      </c>
      <c r="CU472" s="30" t="str">
        <f t="shared" si="268"/>
        <v/>
      </c>
      <c r="CV472" s="30" t="str">
        <f t="shared" si="269"/>
        <v/>
      </c>
      <c r="CW472" s="30" t="str">
        <f t="shared" si="270"/>
        <v/>
      </c>
      <c r="CX472" s="30" t="str">
        <f t="shared" si="271"/>
        <v/>
      </c>
      <c r="CY472" s="30" t="str">
        <f t="shared" si="272"/>
        <v/>
      </c>
      <c r="CZ472" s="30" t="str">
        <f t="shared" si="273"/>
        <v/>
      </c>
    </row>
    <row r="473" spans="1:104" s="6" customFormat="1" x14ac:dyDescent="0.25">
      <c r="D473" s="149"/>
      <c r="E473" s="150"/>
      <c r="R473" s="152"/>
      <c r="X473" s="153"/>
      <c r="Y473" s="153"/>
      <c r="Z473" s="153"/>
      <c r="AE473" s="153"/>
      <c r="AT473" s="27" t="str">
        <f t="shared" ca="1" si="254"/>
        <v/>
      </c>
      <c r="AU473" s="27" t="str">
        <f t="shared" si="255"/>
        <v/>
      </c>
      <c r="CE473" s="27" t="str">
        <f t="shared" si="256"/>
        <v/>
      </c>
      <c r="CF473" s="30" t="str">
        <f t="shared" si="274"/>
        <v/>
      </c>
      <c r="CG473" s="30" t="e">
        <f>IF(TRIM(MID(SUBSTITUTE($CE473," ",REPT(" ",99)),COLUMN(#REF!)*99-98,99))="","",DATEVALUE(TRIM(MID(SUBSTITUTE($CE473," ",REPT(" ",99)),COLUMN(#REF!)*99-98,99))))</f>
        <v>#REF!</v>
      </c>
      <c r="CH473" s="30" t="str">
        <f t="shared" si="257"/>
        <v/>
      </c>
      <c r="CI473" s="30" t="str">
        <f t="shared" si="258"/>
        <v/>
      </c>
      <c r="CJ473" s="30" t="str">
        <f t="shared" si="259"/>
        <v/>
      </c>
      <c r="CK473" s="30" t="str">
        <f t="shared" si="260"/>
        <v/>
      </c>
      <c r="CL473" s="30" t="str">
        <f t="shared" si="261"/>
        <v/>
      </c>
      <c r="CM473" s="30" t="str">
        <f t="shared" si="262"/>
        <v/>
      </c>
      <c r="CN473" s="30" t="str">
        <f t="shared" si="263"/>
        <v/>
      </c>
      <c r="CO473" s="30" t="str">
        <f t="shared" si="264"/>
        <v/>
      </c>
      <c r="CP473" s="27" t="str">
        <f t="shared" si="265"/>
        <v/>
      </c>
      <c r="CQ473" s="30" t="str">
        <f t="shared" si="275"/>
        <v/>
      </c>
      <c r="CR473" s="30" t="e">
        <f>IF(TRIM(MID(SUBSTITUTE($CP473," ",REPT(" ",99)),COLUMN(#REF!)*99-98,99))="","",DATEVALUE(TRIM(MID(SUBSTITUTE($CP473," ",REPT(" ",99)),COLUMN(#REF!)*99-98,99))))</f>
        <v>#REF!</v>
      </c>
      <c r="CS473" s="30" t="str">
        <f t="shared" si="266"/>
        <v/>
      </c>
      <c r="CT473" s="30" t="str">
        <f t="shared" si="267"/>
        <v/>
      </c>
      <c r="CU473" s="30" t="str">
        <f t="shared" si="268"/>
        <v/>
      </c>
      <c r="CV473" s="30" t="str">
        <f t="shared" si="269"/>
        <v/>
      </c>
      <c r="CW473" s="30" t="str">
        <f t="shared" si="270"/>
        <v/>
      </c>
      <c r="CX473" s="30" t="str">
        <f t="shared" si="271"/>
        <v/>
      </c>
      <c r="CY473" s="30" t="str">
        <f t="shared" si="272"/>
        <v/>
      </c>
      <c r="CZ473" s="30" t="str">
        <f t="shared" si="273"/>
        <v/>
      </c>
    </row>
    <row r="474" spans="1:104" x14ac:dyDescent="0.25">
      <c r="A474" s="22"/>
      <c r="B474" s="22"/>
      <c r="C474" s="22"/>
      <c r="D474" s="154"/>
      <c r="G474" s="22"/>
      <c r="I474" s="22"/>
      <c r="AT474" s="3" t="str">
        <f t="shared" ca="1" si="254"/>
        <v/>
      </c>
      <c r="AU474" s="3" t="str">
        <f t="shared" si="255"/>
        <v/>
      </c>
      <c r="CE474" s="3" t="str">
        <f t="shared" si="256"/>
        <v/>
      </c>
      <c r="CF474" s="4" t="str">
        <f t="shared" si="274"/>
        <v/>
      </c>
      <c r="CG474" s="4" t="e">
        <f>IF(TRIM(MID(SUBSTITUTE($CE474," ",REPT(" ",99)),COLUMN(#REF!)*99-98,99))="","",DATEVALUE(TRIM(MID(SUBSTITUTE($CE474," ",REPT(" ",99)),COLUMN(#REF!)*99-98,99))))</f>
        <v>#REF!</v>
      </c>
      <c r="CH474" s="4" t="str">
        <f t="shared" si="257"/>
        <v/>
      </c>
      <c r="CI474" s="4" t="str">
        <f t="shared" si="258"/>
        <v/>
      </c>
      <c r="CJ474" s="4" t="str">
        <f t="shared" si="259"/>
        <v/>
      </c>
      <c r="CK474" s="4" t="str">
        <f t="shared" si="260"/>
        <v/>
      </c>
      <c r="CL474" s="4" t="str">
        <f t="shared" si="261"/>
        <v/>
      </c>
      <c r="CM474" s="4" t="str">
        <f t="shared" si="262"/>
        <v/>
      </c>
      <c r="CN474" s="4" t="str">
        <f t="shared" si="263"/>
        <v/>
      </c>
      <c r="CO474" s="4" t="str">
        <f t="shared" si="264"/>
        <v/>
      </c>
      <c r="CP474" s="3" t="str">
        <f t="shared" si="265"/>
        <v/>
      </c>
      <c r="CQ474" s="4" t="str">
        <f t="shared" si="275"/>
        <v/>
      </c>
      <c r="CR474" s="4" t="e">
        <f>IF(TRIM(MID(SUBSTITUTE($CP474," ",REPT(" ",99)),COLUMN(#REF!)*99-98,99))="","",DATEVALUE(TRIM(MID(SUBSTITUTE($CP474," ",REPT(" ",99)),COLUMN(#REF!)*99-98,99))))</f>
        <v>#REF!</v>
      </c>
      <c r="CS474" s="4" t="str">
        <f t="shared" si="266"/>
        <v/>
      </c>
      <c r="CT474" s="4" t="str">
        <f t="shared" si="267"/>
        <v/>
      </c>
      <c r="CU474" s="4" t="str">
        <f t="shared" si="268"/>
        <v/>
      </c>
      <c r="CV474" s="4" t="str">
        <f t="shared" si="269"/>
        <v/>
      </c>
      <c r="CW474" s="4" t="str">
        <f t="shared" si="270"/>
        <v/>
      </c>
      <c r="CX474" s="4" t="str">
        <f t="shared" si="271"/>
        <v/>
      </c>
      <c r="CY474" s="4" t="str">
        <f t="shared" si="272"/>
        <v/>
      </c>
      <c r="CZ474" s="4" t="str">
        <f t="shared" si="273"/>
        <v/>
      </c>
    </row>
    <row r="475" spans="1:104" x14ac:dyDescent="0.25">
      <c r="A475" s="22"/>
      <c r="B475" s="22"/>
      <c r="C475" s="22"/>
      <c r="D475" s="154"/>
      <c r="G475" s="22"/>
      <c r="I475" s="22"/>
      <c r="AT475" s="3" t="str">
        <f t="shared" ca="1" si="254"/>
        <v/>
      </c>
      <c r="AU475" s="3" t="str">
        <f t="shared" si="255"/>
        <v/>
      </c>
      <c r="CE475" s="3" t="str">
        <f t="shared" si="256"/>
        <v/>
      </c>
      <c r="CF475" s="4" t="str">
        <f t="shared" si="274"/>
        <v/>
      </c>
      <c r="CG475" s="4" t="e">
        <f>IF(TRIM(MID(SUBSTITUTE($CE475," ",REPT(" ",99)),COLUMN(#REF!)*99-98,99))="","",DATEVALUE(TRIM(MID(SUBSTITUTE($CE475," ",REPT(" ",99)),COLUMN(#REF!)*99-98,99))))</f>
        <v>#REF!</v>
      </c>
      <c r="CH475" s="4" t="str">
        <f t="shared" si="257"/>
        <v/>
      </c>
      <c r="CI475" s="4" t="str">
        <f t="shared" si="258"/>
        <v/>
      </c>
      <c r="CJ475" s="4" t="str">
        <f t="shared" si="259"/>
        <v/>
      </c>
      <c r="CK475" s="4" t="str">
        <f t="shared" si="260"/>
        <v/>
      </c>
      <c r="CL475" s="4" t="str">
        <f t="shared" si="261"/>
        <v/>
      </c>
      <c r="CM475" s="4" t="str">
        <f t="shared" si="262"/>
        <v/>
      </c>
      <c r="CN475" s="4" t="str">
        <f t="shared" si="263"/>
        <v/>
      </c>
      <c r="CO475" s="4" t="str">
        <f t="shared" si="264"/>
        <v/>
      </c>
      <c r="CP475" s="3" t="str">
        <f t="shared" si="265"/>
        <v/>
      </c>
      <c r="CQ475" s="4" t="str">
        <f t="shared" si="275"/>
        <v/>
      </c>
      <c r="CR475" s="4" t="e">
        <f>IF(TRIM(MID(SUBSTITUTE($CP475," ",REPT(" ",99)),COLUMN(#REF!)*99-98,99))="","",DATEVALUE(TRIM(MID(SUBSTITUTE($CP475," ",REPT(" ",99)),COLUMN(#REF!)*99-98,99))))</f>
        <v>#REF!</v>
      </c>
      <c r="CS475" s="4" t="str">
        <f t="shared" si="266"/>
        <v/>
      </c>
      <c r="CT475" s="4" t="str">
        <f t="shared" si="267"/>
        <v/>
      </c>
      <c r="CU475" s="4" t="str">
        <f t="shared" si="268"/>
        <v/>
      </c>
      <c r="CV475" s="4" t="str">
        <f t="shared" si="269"/>
        <v/>
      </c>
      <c r="CW475" s="4" t="str">
        <f t="shared" si="270"/>
        <v/>
      </c>
      <c r="CX475" s="4" t="str">
        <f t="shared" si="271"/>
        <v/>
      </c>
      <c r="CY475" s="4" t="str">
        <f t="shared" si="272"/>
        <v/>
      </c>
      <c r="CZ475" s="4" t="str">
        <f t="shared" si="273"/>
        <v/>
      </c>
    </row>
    <row r="476" spans="1:104" x14ac:dyDescent="0.25">
      <c r="A476" s="22"/>
      <c r="B476" s="22"/>
      <c r="C476" s="22"/>
      <c r="D476" s="154"/>
      <c r="G476" s="22"/>
      <c r="I476" s="22"/>
      <c r="AT476" s="3" t="str">
        <f t="shared" ca="1" si="254"/>
        <v/>
      </c>
      <c r="AU476" s="3" t="str">
        <f t="shared" si="255"/>
        <v/>
      </c>
      <c r="CE476" s="3" t="str">
        <f t="shared" si="256"/>
        <v/>
      </c>
      <c r="CF476" s="4" t="str">
        <f t="shared" si="274"/>
        <v/>
      </c>
      <c r="CG476" s="4" t="e">
        <f>IF(TRIM(MID(SUBSTITUTE($CE476," ",REPT(" ",99)),COLUMN(#REF!)*99-98,99))="","",DATEVALUE(TRIM(MID(SUBSTITUTE($CE476," ",REPT(" ",99)),COLUMN(#REF!)*99-98,99))))</f>
        <v>#REF!</v>
      </c>
      <c r="CH476" s="4" t="str">
        <f t="shared" si="257"/>
        <v/>
      </c>
      <c r="CI476" s="4" t="str">
        <f t="shared" si="258"/>
        <v/>
      </c>
      <c r="CJ476" s="4" t="str">
        <f t="shared" si="259"/>
        <v/>
      </c>
      <c r="CK476" s="4" t="str">
        <f t="shared" si="260"/>
        <v/>
      </c>
      <c r="CL476" s="4" t="str">
        <f t="shared" si="261"/>
        <v/>
      </c>
      <c r="CM476" s="4" t="str">
        <f t="shared" si="262"/>
        <v/>
      </c>
      <c r="CN476" s="4" t="str">
        <f t="shared" si="263"/>
        <v/>
      </c>
      <c r="CO476" s="4" t="str">
        <f t="shared" si="264"/>
        <v/>
      </c>
      <c r="CP476" s="3" t="str">
        <f t="shared" si="265"/>
        <v/>
      </c>
      <c r="CQ476" s="4" t="str">
        <f t="shared" si="275"/>
        <v/>
      </c>
      <c r="CR476" s="4" t="e">
        <f>IF(TRIM(MID(SUBSTITUTE($CP476," ",REPT(" ",99)),COLUMN(#REF!)*99-98,99))="","",DATEVALUE(TRIM(MID(SUBSTITUTE($CP476," ",REPT(" ",99)),COLUMN(#REF!)*99-98,99))))</f>
        <v>#REF!</v>
      </c>
      <c r="CS476" s="4" t="str">
        <f t="shared" si="266"/>
        <v/>
      </c>
      <c r="CT476" s="4" t="str">
        <f t="shared" si="267"/>
        <v/>
      </c>
      <c r="CU476" s="4" t="str">
        <f t="shared" si="268"/>
        <v/>
      </c>
      <c r="CV476" s="4" t="str">
        <f t="shared" si="269"/>
        <v/>
      </c>
      <c r="CW476" s="4" t="str">
        <f t="shared" si="270"/>
        <v/>
      </c>
      <c r="CX476" s="4" t="str">
        <f t="shared" si="271"/>
        <v/>
      </c>
      <c r="CY476" s="4" t="str">
        <f t="shared" si="272"/>
        <v/>
      </c>
      <c r="CZ476" s="4" t="str">
        <f t="shared" si="273"/>
        <v/>
      </c>
    </row>
    <row r="477" spans="1:104" x14ac:dyDescent="0.25">
      <c r="A477" s="22"/>
      <c r="B477" s="22"/>
      <c r="C477" s="22"/>
      <c r="D477" s="154"/>
      <c r="G477" s="22"/>
      <c r="I477" s="22"/>
      <c r="AT477" s="3" t="str">
        <f t="shared" ca="1" si="254"/>
        <v/>
      </c>
      <c r="AU477" s="3" t="str">
        <f t="shared" si="255"/>
        <v/>
      </c>
      <c r="CE477" s="3" t="str">
        <f t="shared" si="256"/>
        <v/>
      </c>
      <c r="CF477" s="4" t="str">
        <f t="shared" si="274"/>
        <v/>
      </c>
      <c r="CG477" s="4" t="e">
        <f>IF(TRIM(MID(SUBSTITUTE($CE477," ",REPT(" ",99)),COLUMN(#REF!)*99-98,99))="","",DATEVALUE(TRIM(MID(SUBSTITUTE($CE477," ",REPT(" ",99)),COLUMN(#REF!)*99-98,99))))</f>
        <v>#REF!</v>
      </c>
      <c r="CH477" s="4" t="str">
        <f t="shared" si="257"/>
        <v/>
      </c>
      <c r="CI477" s="4" t="str">
        <f t="shared" si="258"/>
        <v/>
      </c>
      <c r="CJ477" s="4" t="str">
        <f t="shared" si="259"/>
        <v/>
      </c>
      <c r="CK477" s="4" t="str">
        <f t="shared" si="260"/>
        <v/>
      </c>
      <c r="CL477" s="4" t="str">
        <f t="shared" si="261"/>
        <v/>
      </c>
      <c r="CM477" s="4" t="str">
        <f t="shared" si="262"/>
        <v/>
      </c>
      <c r="CN477" s="4" t="str">
        <f t="shared" si="263"/>
        <v/>
      </c>
      <c r="CO477" s="4" t="str">
        <f t="shared" si="264"/>
        <v/>
      </c>
      <c r="CP477" s="3" t="str">
        <f t="shared" si="265"/>
        <v/>
      </c>
      <c r="CQ477" s="4" t="str">
        <f t="shared" si="275"/>
        <v/>
      </c>
      <c r="CR477" s="4" t="e">
        <f>IF(TRIM(MID(SUBSTITUTE($CP477," ",REPT(" ",99)),COLUMN(#REF!)*99-98,99))="","",DATEVALUE(TRIM(MID(SUBSTITUTE($CP477," ",REPT(" ",99)),COLUMN(#REF!)*99-98,99))))</f>
        <v>#REF!</v>
      </c>
      <c r="CS477" s="4" t="str">
        <f t="shared" si="266"/>
        <v/>
      </c>
      <c r="CT477" s="4" t="str">
        <f t="shared" si="267"/>
        <v/>
      </c>
      <c r="CU477" s="4" t="str">
        <f t="shared" si="268"/>
        <v/>
      </c>
      <c r="CV477" s="4" t="str">
        <f t="shared" si="269"/>
        <v/>
      </c>
      <c r="CW477" s="4" t="str">
        <f t="shared" si="270"/>
        <v/>
      </c>
      <c r="CX477" s="4" t="str">
        <f t="shared" si="271"/>
        <v/>
      </c>
      <c r="CY477" s="4" t="str">
        <f t="shared" si="272"/>
        <v/>
      </c>
      <c r="CZ477" s="4" t="str">
        <f t="shared" si="273"/>
        <v/>
      </c>
    </row>
    <row r="478" spans="1:104" x14ac:dyDescent="0.25">
      <c r="A478" s="22"/>
      <c r="B478" s="22"/>
      <c r="C478" s="22"/>
      <c r="D478" s="154"/>
      <c r="G478" s="22"/>
      <c r="I478" s="22"/>
      <c r="AT478" s="3" t="str">
        <f t="shared" ca="1" si="254"/>
        <v/>
      </c>
      <c r="AU478" s="3" t="str">
        <f t="shared" si="255"/>
        <v/>
      </c>
      <c r="CE478" s="3" t="str">
        <f t="shared" si="256"/>
        <v/>
      </c>
      <c r="CF478" s="4" t="str">
        <f t="shared" si="274"/>
        <v/>
      </c>
      <c r="CG478" s="4" t="e">
        <f>IF(TRIM(MID(SUBSTITUTE($CE478," ",REPT(" ",99)),COLUMN(#REF!)*99-98,99))="","",DATEVALUE(TRIM(MID(SUBSTITUTE($CE478," ",REPT(" ",99)),COLUMN(#REF!)*99-98,99))))</f>
        <v>#REF!</v>
      </c>
      <c r="CH478" s="4" t="str">
        <f t="shared" si="257"/>
        <v/>
      </c>
      <c r="CI478" s="4" t="str">
        <f t="shared" si="258"/>
        <v/>
      </c>
      <c r="CJ478" s="4" t="str">
        <f t="shared" si="259"/>
        <v/>
      </c>
      <c r="CK478" s="4" t="str">
        <f t="shared" si="260"/>
        <v/>
      </c>
      <c r="CL478" s="4" t="str">
        <f t="shared" si="261"/>
        <v/>
      </c>
      <c r="CM478" s="4" t="str">
        <f t="shared" si="262"/>
        <v/>
      </c>
      <c r="CN478" s="4" t="str">
        <f t="shared" si="263"/>
        <v/>
      </c>
      <c r="CO478" s="4" t="str">
        <f t="shared" si="264"/>
        <v/>
      </c>
      <c r="CP478" s="3" t="str">
        <f t="shared" si="265"/>
        <v/>
      </c>
      <c r="CQ478" s="4" t="str">
        <f t="shared" si="275"/>
        <v/>
      </c>
      <c r="CR478" s="4" t="e">
        <f>IF(TRIM(MID(SUBSTITUTE($CP478," ",REPT(" ",99)),COLUMN(#REF!)*99-98,99))="","",DATEVALUE(TRIM(MID(SUBSTITUTE($CP478," ",REPT(" ",99)),COLUMN(#REF!)*99-98,99))))</f>
        <v>#REF!</v>
      </c>
      <c r="CS478" s="4" t="str">
        <f t="shared" si="266"/>
        <v/>
      </c>
      <c r="CT478" s="4" t="str">
        <f t="shared" si="267"/>
        <v/>
      </c>
      <c r="CU478" s="4" t="str">
        <f t="shared" si="268"/>
        <v/>
      </c>
      <c r="CV478" s="4" t="str">
        <f t="shared" si="269"/>
        <v/>
      </c>
      <c r="CW478" s="4" t="str">
        <f t="shared" si="270"/>
        <v/>
      </c>
      <c r="CX478" s="4" t="str">
        <f t="shared" si="271"/>
        <v/>
      </c>
      <c r="CY478" s="4" t="str">
        <f t="shared" si="272"/>
        <v/>
      </c>
      <c r="CZ478" s="4" t="str">
        <f t="shared" si="273"/>
        <v/>
      </c>
    </row>
    <row r="479" spans="1:104" x14ac:dyDescent="0.25">
      <c r="A479" s="22"/>
      <c r="B479" s="22"/>
      <c r="C479" s="22"/>
      <c r="D479" s="154"/>
      <c r="G479" s="22"/>
      <c r="I479" s="22"/>
      <c r="AT479" s="3" t="str">
        <f t="shared" ca="1" si="254"/>
        <v/>
      </c>
      <c r="AU479" s="3" t="str">
        <f t="shared" si="255"/>
        <v/>
      </c>
      <c r="CE479" s="3" t="str">
        <f t="shared" si="256"/>
        <v/>
      </c>
      <c r="CF479" s="4" t="str">
        <f t="shared" si="274"/>
        <v/>
      </c>
      <c r="CG479" s="4" t="e">
        <f>IF(TRIM(MID(SUBSTITUTE($CE479," ",REPT(" ",99)),COLUMN(#REF!)*99-98,99))="","",DATEVALUE(TRIM(MID(SUBSTITUTE($CE479," ",REPT(" ",99)),COLUMN(#REF!)*99-98,99))))</f>
        <v>#REF!</v>
      </c>
      <c r="CH479" s="4" t="str">
        <f t="shared" si="257"/>
        <v/>
      </c>
      <c r="CI479" s="4" t="str">
        <f t="shared" si="258"/>
        <v/>
      </c>
      <c r="CJ479" s="4" t="str">
        <f t="shared" si="259"/>
        <v/>
      </c>
      <c r="CK479" s="4" t="str">
        <f t="shared" si="260"/>
        <v/>
      </c>
      <c r="CL479" s="4" t="str">
        <f t="shared" si="261"/>
        <v/>
      </c>
      <c r="CM479" s="4" t="str">
        <f t="shared" si="262"/>
        <v/>
      </c>
      <c r="CN479" s="4" t="str">
        <f t="shared" si="263"/>
        <v/>
      </c>
      <c r="CO479" s="4" t="str">
        <f t="shared" si="264"/>
        <v/>
      </c>
      <c r="CP479" s="3" t="str">
        <f t="shared" si="265"/>
        <v/>
      </c>
      <c r="CQ479" s="4" t="str">
        <f t="shared" si="275"/>
        <v/>
      </c>
      <c r="CR479" s="4" t="e">
        <f>IF(TRIM(MID(SUBSTITUTE($CP479," ",REPT(" ",99)),COLUMN(#REF!)*99-98,99))="","",DATEVALUE(TRIM(MID(SUBSTITUTE($CP479," ",REPT(" ",99)),COLUMN(#REF!)*99-98,99))))</f>
        <v>#REF!</v>
      </c>
      <c r="CS479" s="4" t="str">
        <f t="shared" si="266"/>
        <v/>
      </c>
      <c r="CT479" s="4" t="str">
        <f t="shared" si="267"/>
        <v/>
      </c>
      <c r="CU479" s="4" t="str">
        <f t="shared" si="268"/>
        <v/>
      </c>
      <c r="CV479" s="4" t="str">
        <f t="shared" si="269"/>
        <v/>
      </c>
      <c r="CW479" s="4" t="str">
        <f t="shared" si="270"/>
        <v/>
      </c>
      <c r="CX479" s="4" t="str">
        <f t="shared" si="271"/>
        <v/>
      </c>
      <c r="CY479" s="4" t="str">
        <f t="shared" si="272"/>
        <v/>
      </c>
      <c r="CZ479" s="4" t="str">
        <f t="shared" si="273"/>
        <v/>
      </c>
    </row>
    <row r="480" spans="1:104" x14ac:dyDescent="0.25">
      <c r="A480" s="22"/>
      <c r="B480" s="22"/>
      <c r="C480" s="22"/>
      <c r="D480" s="154"/>
      <c r="G480" s="22"/>
      <c r="I480" s="22"/>
      <c r="AT480" s="3" t="str">
        <f t="shared" ca="1" si="254"/>
        <v/>
      </c>
      <c r="AU480" s="3" t="str">
        <f t="shared" si="255"/>
        <v/>
      </c>
      <c r="CE480" s="3" t="str">
        <f t="shared" si="256"/>
        <v/>
      </c>
      <c r="CF480" s="4" t="str">
        <f t="shared" si="274"/>
        <v/>
      </c>
      <c r="CG480" s="4" t="e">
        <f>IF(TRIM(MID(SUBSTITUTE($CE480," ",REPT(" ",99)),COLUMN(#REF!)*99-98,99))="","",DATEVALUE(TRIM(MID(SUBSTITUTE($CE480," ",REPT(" ",99)),COLUMN(#REF!)*99-98,99))))</f>
        <v>#REF!</v>
      </c>
      <c r="CH480" s="4" t="str">
        <f t="shared" si="257"/>
        <v/>
      </c>
      <c r="CI480" s="4" t="str">
        <f t="shared" si="258"/>
        <v/>
      </c>
      <c r="CJ480" s="4" t="str">
        <f t="shared" si="259"/>
        <v/>
      </c>
      <c r="CK480" s="4" t="str">
        <f t="shared" si="260"/>
        <v/>
      </c>
      <c r="CL480" s="4" t="str">
        <f t="shared" si="261"/>
        <v/>
      </c>
      <c r="CM480" s="4" t="str">
        <f t="shared" si="262"/>
        <v/>
      </c>
      <c r="CN480" s="4" t="str">
        <f t="shared" si="263"/>
        <v/>
      </c>
      <c r="CO480" s="4" t="str">
        <f t="shared" si="264"/>
        <v/>
      </c>
      <c r="CP480" s="3" t="str">
        <f t="shared" si="265"/>
        <v/>
      </c>
      <c r="CQ480" s="4" t="str">
        <f t="shared" si="275"/>
        <v/>
      </c>
      <c r="CR480" s="4" t="e">
        <f>IF(TRIM(MID(SUBSTITUTE($CP480," ",REPT(" ",99)),COLUMN(#REF!)*99-98,99))="","",DATEVALUE(TRIM(MID(SUBSTITUTE($CP480," ",REPT(" ",99)),COLUMN(#REF!)*99-98,99))))</f>
        <v>#REF!</v>
      </c>
      <c r="CS480" s="4" t="str">
        <f t="shared" si="266"/>
        <v/>
      </c>
      <c r="CT480" s="4" t="str">
        <f t="shared" si="267"/>
        <v/>
      </c>
      <c r="CU480" s="4" t="str">
        <f t="shared" si="268"/>
        <v/>
      </c>
      <c r="CV480" s="4" t="str">
        <f t="shared" si="269"/>
        <v/>
      </c>
      <c r="CW480" s="4" t="str">
        <f t="shared" si="270"/>
        <v/>
      </c>
      <c r="CX480" s="4" t="str">
        <f t="shared" si="271"/>
        <v/>
      </c>
      <c r="CY480" s="4" t="str">
        <f t="shared" si="272"/>
        <v/>
      </c>
      <c r="CZ480" s="4" t="str">
        <f t="shared" si="273"/>
        <v/>
      </c>
    </row>
    <row r="481" spans="1:104" x14ac:dyDescent="0.25">
      <c r="A481" s="22"/>
      <c r="B481" s="22"/>
      <c r="C481" s="22"/>
      <c r="D481" s="154"/>
      <c r="G481" s="22"/>
      <c r="I481" s="22"/>
      <c r="AT481" s="3" t="str">
        <f t="shared" ca="1" si="254"/>
        <v/>
      </c>
      <c r="AU481" s="3" t="str">
        <f t="shared" si="255"/>
        <v/>
      </c>
      <c r="CE481" s="3" t="str">
        <f t="shared" si="256"/>
        <v/>
      </c>
      <c r="CF481" s="4" t="str">
        <f t="shared" si="274"/>
        <v/>
      </c>
      <c r="CG481" s="4" t="e">
        <f>IF(TRIM(MID(SUBSTITUTE($CE481," ",REPT(" ",99)),COLUMN(#REF!)*99-98,99))="","",DATEVALUE(TRIM(MID(SUBSTITUTE($CE481," ",REPT(" ",99)),COLUMN(#REF!)*99-98,99))))</f>
        <v>#REF!</v>
      </c>
      <c r="CH481" s="4" t="str">
        <f t="shared" si="257"/>
        <v/>
      </c>
      <c r="CI481" s="4" t="str">
        <f t="shared" si="258"/>
        <v/>
      </c>
      <c r="CJ481" s="4" t="str">
        <f t="shared" si="259"/>
        <v/>
      </c>
      <c r="CK481" s="4" t="str">
        <f t="shared" si="260"/>
        <v/>
      </c>
      <c r="CL481" s="4" t="str">
        <f t="shared" si="261"/>
        <v/>
      </c>
      <c r="CM481" s="4" t="str">
        <f t="shared" si="262"/>
        <v/>
      </c>
      <c r="CN481" s="4" t="str">
        <f t="shared" si="263"/>
        <v/>
      </c>
      <c r="CO481" s="4" t="str">
        <f t="shared" si="264"/>
        <v/>
      </c>
      <c r="CP481" s="3" t="str">
        <f t="shared" si="265"/>
        <v/>
      </c>
      <c r="CQ481" s="4" t="str">
        <f t="shared" si="275"/>
        <v/>
      </c>
      <c r="CR481" s="4" t="e">
        <f>IF(TRIM(MID(SUBSTITUTE($CP481," ",REPT(" ",99)),COLUMN(#REF!)*99-98,99))="","",DATEVALUE(TRIM(MID(SUBSTITUTE($CP481," ",REPT(" ",99)),COLUMN(#REF!)*99-98,99))))</f>
        <v>#REF!</v>
      </c>
      <c r="CS481" s="4" t="str">
        <f t="shared" si="266"/>
        <v/>
      </c>
      <c r="CT481" s="4" t="str">
        <f t="shared" si="267"/>
        <v/>
      </c>
      <c r="CU481" s="4" t="str">
        <f t="shared" si="268"/>
        <v/>
      </c>
      <c r="CV481" s="4" t="str">
        <f t="shared" si="269"/>
        <v/>
      </c>
      <c r="CW481" s="4" t="str">
        <f t="shared" si="270"/>
        <v/>
      </c>
      <c r="CX481" s="4" t="str">
        <f t="shared" si="271"/>
        <v/>
      </c>
      <c r="CY481" s="4" t="str">
        <f t="shared" si="272"/>
        <v/>
      </c>
      <c r="CZ481" s="4" t="str">
        <f t="shared" si="273"/>
        <v/>
      </c>
    </row>
    <row r="482" spans="1:104" x14ac:dyDescent="0.25">
      <c r="A482" s="22"/>
      <c r="B482" s="22"/>
      <c r="C482" s="22"/>
      <c r="D482" s="154"/>
      <c r="G482" s="22"/>
      <c r="I482" s="22"/>
      <c r="AT482" s="3" t="str">
        <f t="shared" ca="1" si="254"/>
        <v/>
      </c>
      <c r="AU482" s="3" t="str">
        <f t="shared" si="255"/>
        <v/>
      </c>
      <c r="CE482" s="3" t="str">
        <f t="shared" si="256"/>
        <v/>
      </c>
      <c r="CF482" s="4" t="str">
        <f t="shared" si="274"/>
        <v/>
      </c>
      <c r="CG482" s="4" t="e">
        <f>IF(TRIM(MID(SUBSTITUTE($CE482," ",REPT(" ",99)),COLUMN(#REF!)*99-98,99))="","",DATEVALUE(TRIM(MID(SUBSTITUTE($CE482," ",REPT(" ",99)),COLUMN(#REF!)*99-98,99))))</f>
        <v>#REF!</v>
      </c>
      <c r="CH482" s="4" t="str">
        <f t="shared" si="257"/>
        <v/>
      </c>
      <c r="CI482" s="4" t="str">
        <f t="shared" si="258"/>
        <v/>
      </c>
      <c r="CJ482" s="4" t="str">
        <f t="shared" si="259"/>
        <v/>
      </c>
      <c r="CK482" s="4" t="str">
        <f t="shared" si="260"/>
        <v/>
      </c>
      <c r="CL482" s="4" t="str">
        <f t="shared" si="261"/>
        <v/>
      </c>
      <c r="CM482" s="4" t="str">
        <f t="shared" si="262"/>
        <v/>
      </c>
      <c r="CN482" s="4" t="str">
        <f t="shared" si="263"/>
        <v/>
      </c>
      <c r="CO482" s="4" t="str">
        <f t="shared" si="264"/>
        <v/>
      </c>
      <c r="CP482" s="3" t="str">
        <f t="shared" si="265"/>
        <v/>
      </c>
      <c r="CQ482" s="4" t="str">
        <f t="shared" si="275"/>
        <v/>
      </c>
      <c r="CR482" s="4" t="e">
        <f>IF(TRIM(MID(SUBSTITUTE($CP482," ",REPT(" ",99)),COLUMN(#REF!)*99-98,99))="","",DATEVALUE(TRIM(MID(SUBSTITUTE($CP482," ",REPT(" ",99)),COLUMN(#REF!)*99-98,99))))</f>
        <v>#REF!</v>
      </c>
      <c r="CS482" s="4" t="str">
        <f t="shared" si="266"/>
        <v/>
      </c>
      <c r="CT482" s="4" t="str">
        <f t="shared" si="267"/>
        <v/>
      </c>
      <c r="CU482" s="4" t="str">
        <f t="shared" si="268"/>
        <v/>
      </c>
      <c r="CV482" s="4" t="str">
        <f t="shared" si="269"/>
        <v/>
      </c>
      <c r="CW482" s="4" t="str">
        <f t="shared" si="270"/>
        <v/>
      </c>
      <c r="CX482" s="4" t="str">
        <f t="shared" si="271"/>
        <v/>
      </c>
      <c r="CY482" s="4" t="str">
        <f t="shared" si="272"/>
        <v/>
      </c>
      <c r="CZ482" s="4" t="str">
        <f t="shared" si="273"/>
        <v/>
      </c>
    </row>
    <row r="483" spans="1:104" x14ac:dyDescent="0.25">
      <c r="A483" s="22"/>
      <c r="B483" s="22"/>
      <c r="C483" s="22"/>
      <c r="D483" s="154"/>
      <c r="G483" s="22"/>
      <c r="I483" s="22"/>
      <c r="AT483" s="3" t="str">
        <f t="shared" ca="1" si="254"/>
        <v/>
      </c>
      <c r="AU483" s="3" t="str">
        <f t="shared" si="255"/>
        <v/>
      </c>
      <c r="CE483" s="3" t="str">
        <f t="shared" si="256"/>
        <v/>
      </c>
      <c r="CF483" s="4" t="str">
        <f t="shared" si="274"/>
        <v/>
      </c>
      <c r="CG483" s="4" t="e">
        <f>IF(TRIM(MID(SUBSTITUTE($CE483," ",REPT(" ",99)),COLUMN(#REF!)*99-98,99))="","",DATEVALUE(TRIM(MID(SUBSTITUTE($CE483," ",REPT(" ",99)),COLUMN(#REF!)*99-98,99))))</f>
        <v>#REF!</v>
      </c>
      <c r="CH483" s="4" t="str">
        <f t="shared" si="257"/>
        <v/>
      </c>
      <c r="CI483" s="4" t="str">
        <f t="shared" si="258"/>
        <v/>
      </c>
      <c r="CJ483" s="4" t="str">
        <f t="shared" si="259"/>
        <v/>
      </c>
      <c r="CK483" s="4" t="str">
        <f t="shared" si="260"/>
        <v/>
      </c>
      <c r="CL483" s="4" t="str">
        <f t="shared" si="261"/>
        <v/>
      </c>
      <c r="CM483" s="4" t="str">
        <f t="shared" si="262"/>
        <v/>
      </c>
      <c r="CN483" s="4" t="str">
        <f t="shared" si="263"/>
        <v/>
      </c>
      <c r="CO483" s="4" t="str">
        <f t="shared" si="264"/>
        <v/>
      </c>
      <c r="CP483" s="3" t="str">
        <f t="shared" si="265"/>
        <v/>
      </c>
      <c r="CQ483" s="4" t="str">
        <f t="shared" si="275"/>
        <v/>
      </c>
      <c r="CR483" s="4" t="e">
        <f>IF(TRIM(MID(SUBSTITUTE($CP483," ",REPT(" ",99)),COLUMN(#REF!)*99-98,99))="","",DATEVALUE(TRIM(MID(SUBSTITUTE($CP483," ",REPT(" ",99)),COLUMN(#REF!)*99-98,99))))</f>
        <v>#REF!</v>
      </c>
      <c r="CS483" s="4" t="str">
        <f t="shared" si="266"/>
        <v/>
      </c>
      <c r="CT483" s="4" t="str">
        <f t="shared" si="267"/>
        <v/>
      </c>
      <c r="CU483" s="4" t="str">
        <f t="shared" si="268"/>
        <v/>
      </c>
      <c r="CV483" s="4" t="str">
        <f t="shared" si="269"/>
        <v/>
      </c>
      <c r="CW483" s="4" t="str">
        <f t="shared" si="270"/>
        <v/>
      </c>
      <c r="CX483" s="4" t="str">
        <f t="shared" si="271"/>
        <v/>
      </c>
      <c r="CY483" s="4" t="str">
        <f t="shared" si="272"/>
        <v/>
      </c>
      <c r="CZ483" s="4" t="str">
        <f t="shared" si="273"/>
        <v/>
      </c>
    </row>
    <row r="484" spans="1:104" x14ac:dyDescent="0.25">
      <c r="A484" s="22"/>
      <c r="B484" s="22"/>
      <c r="C484" s="22"/>
      <c r="D484" s="154"/>
      <c r="G484" s="22"/>
      <c r="I484" s="22"/>
      <c r="AT484" s="3" t="str">
        <f t="shared" ca="1" si="254"/>
        <v/>
      </c>
      <c r="AU484" s="3" t="str">
        <f t="shared" si="255"/>
        <v/>
      </c>
      <c r="CE484" s="3" t="str">
        <f t="shared" si="256"/>
        <v/>
      </c>
      <c r="CF484" s="4" t="str">
        <f t="shared" si="274"/>
        <v/>
      </c>
      <c r="CG484" s="4" t="e">
        <f>IF(TRIM(MID(SUBSTITUTE($CE484," ",REPT(" ",99)),COLUMN(#REF!)*99-98,99))="","",DATEVALUE(TRIM(MID(SUBSTITUTE($CE484," ",REPT(" ",99)),COLUMN(#REF!)*99-98,99))))</f>
        <v>#REF!</v>
      </c>
      <c r="CH484" s="4" t="str">
        <f t="shared" si="257"/>
        <v/>
      </c>
      <c r="CI484" s="4" t="str">
        <f t="shared" si="258"/>
        <v/>
      </c>
      <c r="CJ484" s="4" t="str">
        <f t="shared" si="259"/>
        <v/>
      </c>
      <c r="CK484" s="4" t="str">
        <f t="shared" si="260"/>
        <v/>
      </c>
      <c r="CL484" s="4" t="str">
        <f t="shared" si="261"/>
        <v/>
      </c>
      <c r="CM484" s="4" t="str">
        <f t="shared" si="262"/>
        <v/>
      </c>
      <c r="CN484" s="4" t="str">
        <f t="shared" si="263"/>
        <v/>
      </c>
      <c r="CO484" s="4" t="str">
        <f t="shared" si="264"/>
        <v/>
      </c>
      <c r="CP484" s="3" t="str">
        <f t="shared" si="265"/>
        <v/>
      </c>
      <c r="CQ484" s="4" t="str">
        <f t="shared" si="275"/>
        <v/>
      </c>
      <c r="CR484" s="4" t="e">
        <f>IF(TRIM(MID(SUBSTITUTE($CP484," ",REPT(" ",99)),COLUMN(#REF!)*99-98,99))="","",DATEVALUE(TRIM(MID(SUBSTITUTE($CP484," ",REPT(" ",99)),COLUMN(#REF!)*99-98,99))))</f>
        <v>#REF!</v>
      </c>
      <c r="CS484" s="4" t="str">
        <f t="shared" si="266"/>
        <v/>
      </c>
      <c r="CT484" s="4" t="str">
        <f t="shared" si="267"/>
        <v/>
      </c>
      <c r="CU484" s="4" t="str">
        <f t="shared" si="268"/>
        <v/>
      </c>
      <c r="CV484" s="4" t="str">
        <f t="shared" si="269"/>
        <v/>
      </c>
      <c r="CW484" s="4" t="str">
        <f t="shared" si="270"/>
        <v/>
      </c>
      <c r="CX484" s="4" t="str">
        <f t="shared" si="271"/>
        <v/>
      </c>
      <c r="CY484" s="4" t="str">
        <f t="shared" si="272"/>
        <v/>
      </c>
      <c r="CZ484" s="4" t="str">
        <f t="shared" si="273"/>
        <v/>
      </c>
    </row>
    <row r="485" spans="1:104" x14ac:dyDescent="0.25">
      <c r="A485" s="22"/>
      <c r="B485" s="22"/>
      <c r="C485" s="22"/>
      <c r="D485" s="154"/>
      <c r="G485" s="22"/>
      <c r="I485" s="22"/>
      <c r="AT485" s="3" t="str">
        <f t="shared" ca="1" si="254"/>
        <v/>
      </c>
      <c r="AU485" s="3" t="str">
        <f t="shared" si="255"/>
        <v/>
      </c>
      <c r="CE485" s="3" t="str">
        <f t="shared" si="256"/>
        <v/>
      </c>
      <c r="CF485" s="4" t="str">
        <f t="shared" si="274"/>
        <v/>
      </c>
      <c r="CG485" s="4" t="e">
        <f>IF(TRIM(MID(SUBSTITUTE($CE485," ",REPT(" ",99)),COLUMN(#REF!)*99-98,99))="","",DATEVALUE(TRIM(MID(SUBSTITUTE($CE485," ",REPT(" ",99)),COLUMN(#REF!)*99-98,99))))</f>
        <v>#REF!</v>
      </c>
      <c r="CH485" s="4" t="str">
        <f t="shared" si="257"/>
        <v/>
      </c>
      <c r="CI485" s="4" t="str">
        <f t="shared" si="258"/>
        <v/>
      </c>
      <c r="CJ485" s="4" t="str">
        <f t="shared" si="259"/>
        <v/>
      </c>
      <c r="CK485" s="4" t="str">
        <f t="shared" si="260"/>
        <v/>
      </c>
      <c r="CL485" s="4" t="str">
        <f t="shared" si="261"/>
        <v/>
      </c>
      <c r="CM485" s="4" t="str">
        <f t="shared" si="262"/>
        <v/>
      </c>
      <c r="CN485" s="4" t="str">
        <f t="shared" si="263"/>
        <v/>
      </c>
      <c r="CO485" s="4" t="str">
        <f t="shared" si="264"/>
        <v/>
      </c>
      <c r="CP485" s="3" t="str">
        <f t="shared" si="265"/>
        <v/>
      </c>
      <c r="CQ485" s="4" t="str">
        <f t="shared" si="275"/>
        <v/>
      </c>
      <c r="CR485" s="4" t="e">
        <f>IF(TRIM(MID(SUBSTITUTE($CP485," ",REPT(" ",99)),COLUMN(#REF!)*99-98,99))="","",DATEVALUE(TRIM(MID(SUBSTITUTE($CP485," ",REPT(" ",99)),COLUMN(#REF!)*99-98,99))))</f>
        <v>#REF!</v>
      </c>
      <c r="CS485" s="4" t="str">
        <f t="shared" si="266"/>
        <v/>
      </c>
      <c r="CT485" s="4" t="str">
        <f t="shared" si="267"/>
        <v/>
      </c>
      <c r="CU485" s="4" t="str">
        <f t="shared" si="268"/>
        <v/>
      </c>
      <c r="CV485" s="4" t="str">
        <f t="shared" si="269"/>
        <v/>
      </c>
      <c r="CW485" s="4" t="str">
        <f t="shared" si="270"/>
        <v/>
      </c>
      <c r="CX485" s="4" t="str">
        <f t="shared" si="271"/>
        <v/>
      </c>
      <c r="CY485" s="4" t="str">
        <f t="shared" si="272"/>
        <v/>
      </c>
      <c r="CZ485" s="4" t="str">
        <f t="shared" si="273"/>
        <v/>
      </c>
    </row>
    <row r="486" spans="1:104" x14ac:dyDescent="0.25">
      <c r="A486" s="22"/>
      <c r="B486" s="22"/>
      <c r="C486" s="22"/>
      <c r="D486" s="154"/>
      <c r="G486" s="22"/>
      <c r="I486" s="22"/>
      <c r="AT486" s="3" t="str">
        <f t="shared" ca="1" si="254"/>
        <v/>
      </c>
      <c r="AU486" s="3" t="str">
        <f t="shared" si="255"/>
        <v/>
      </c>
      <c r="CE486" s="3" t="str">
        <f t="shared" si="256"/>
        <v/>
      </c>
      <c r="CF486" s="4" t="str">
        <f t="shared" si="274"/>
        <v/>
      </c>
      <c r="CG486" s="4" t="e">
        <f>IF(TRIM(MID(SUBSTITUTE($CE486," ",REPT(" ",99)),COLUMN(#REF!)*99-98,99))="","",DATEVALUE(TRIM(MID(SUBSTITUTE($CE486," ",REPT(" ",99)),COLUMN(#REF!)*99-98,99))))</f>
        <v>#REF!</v>
      </c>
      <c r="CH486" s="4" t="str">
        <f t="shared" si="257"/>
        <v/>
      </c>
      <c r="CI486" s="4" t="str">
        <f t="shared" si="258"/>
        <v/>
      </c>
      <c r="CJ486" s="4" t="str">
        <f t="shared" si="259"/>
        <v/>
      </c>
      <c r="CK486" s="4" t="str">
        <f t="shared" si="260"/>
        <v/>
      </c>
      <c r="CL486" s="4" t="str">
        <f t="shared" si="261"/>
        <v/>
      </c>
      <c r="CM486" s="4" t="str">
        <f t="shared" si="262"/>
        <v/>
      </c>
      <c r="CN486" s="4" t="str">
        <f t="shared" si="263"/>
        <v/>
      </c>
      <c r="CO486" s="4" t="str">
        <f t="shared" si="264"/>
        <v/>
      </c>
      <c r="CP486" s="3" t="str">
        <f t="shared" si="265"/>
        <v/>
      </c>
      <c r="CQ486" s="4" t="str">
        <f t="shared" si="275"/>
        <v/>
      </c>
      <c r="CR486" s="4" t="e">
        <f>IF(TRIM(MID(SUBSTITUTE($CP486," ",REPT(" ",99)),COLUMN(#REF!)*99-98,99))="","",DATEVALUE(TRIM(MID(SUBSTITUTE($CP486," ",REPT(" ",99)),COLUMN(#REF!)*99-98,99))))</f>
        <v>#REF!</v>
      </c>
      <c r="CS486" s="4" t="str">
        <f t="shared" si="266"/>
        <v/>
      </c>
      <c r="CT486" s="4" t="str">
        <f t="shared" si="267"/>
        <v/>
      </c>
      <c r="CU486" s="4" t="str">
        <f t="shared" si="268"/>
        <v/>
      </c>
      <c r="CV486" s="4" t="str">
        <f t="shared" si="269"/>
        <v/>
      </c>
      <c r="CW486" s="4" t="str">
        <f t="shared" si="270"/>
        <v/>
      </c>
      <c r="CX486" s="4" t="str">
        <f t="shared" si="271"/>
        <v/>
      </c>
      <c r="CY486" s="4" t="str">
        <f t="shared" si="272"/>
        <v/>
      </c>
      <c r="CZ486" s="4" t="str">
        <f t="shared" si="273"/>
        <v/>
      </c>
    </row>
    <row r="487" spans="1:104" x14ac:dyDescent="0.25">
      <c r="A487" s="22"/>
      <c r="B487" s="22"/>
      <c r="C487" s="22"/>
      <c r="D487" s="154"/>
      <c r="G487" s="22"/>
      <c r="I487" s="22"/>
      <c r="AT487" s="3" t="str">
        <f t="shared" ca="1" si="254"/>
        <v/>
      </c>
      <c r="AU487" s="3" t="str">
        <f t="shared" si="255"/>
        <v/>
      </c>
      <c r="CE487" s="3" t="str">
        <f t="shared" si="256"/>
        <v/>
      </c>
      <c r="CF487" s="4" t="str">
        <f t="shared" si="274"/>
        <v/>
      </c>
      <c r="CG487" s="4" t="e">
        <f>IF(TRIM(MID(SUBSTITUTE($CE487," ",REPT(" ",99)),COLUMN(#REF!)*99-98,99))="","",DATEVALUE(TRIM(MID(SUBSTITUTE($CE487," ",REPT(" ",99)),COLUMN(#REF!)*99-98,99))))</f>
        <v>#REF!</v>
      </c>
      <c r="CH487" s="4" t="str">
        <f t="shared" si="257"/>
        <v/>
      </c>
      <c r="CI487" s="4" t="str">
        <f t="shared" si="258"/>
        <v/>
      </c>
      <c r="CJ487" s="4" t="str">
        <f t="shared" si="259"/>
        <v/>
      </c>
      <c r="CK487" s="4" t="str">
        <f t="shared" si="260"/>
        <v/>
      </c>
      <c r="CL487" s="4" t="str">
        <f t="shared" si="261"/>
        <v/>
      </c>
      <c r="CM487" s="4" t="str">
        <f t="shared" si="262"/>
        <v/>
      </c>
      <c r="CN487" s="4" t="str">
        <f t="shared" si="263"/>
        <v/>
      </c>
      <c r="CO487" s="4" t="str">
        <f t="shared" si="264"/>
        <v/>
      </c>
      <c r="CP487" s="3" t="str">
        <f t="shared" si="265"/>
        <v/>
      </c>
      <c r="CQ487" s="4" t="str">
        <f t="shared" si="275"/>
        <v/>
      </c>
      <c r="CR487" s="4" t="e">
        <f>IF(TRIM(MID(SUBSTITUTE($CP487," ",REPT(" ",99)),COLUMN(#REF!)*99-98,99))="","",DATEVALUE(TRIM(MID(SUBSTITUTE($CP487," ",REPT(" ",99)),COLUMN(#REF!)*99-98,99))))</f>
        <v>#REF!</v>
      </c>
      <c r="CS487" s="4" t="str">
        <f t="shared" si="266"/>
        <v/>
      </c>
      <c r="CT487" s="4" t="str">
        <f t="shared" si="267"/>
        <v/>
      </c>
      <c r="CU487" s="4" t="str">
        <f t="shared" si="268"/>
        <v/>
      </c>
      <c r="CV487" s="4" t="str">
        <f t="shared" si="269"/>
        <v/>
      </c>
      <c r="CW487" s="4" t="str">
        <f t="shared" si="270"/>
        <v/>
      </c>
      <c r="CX487" s="4" t="str">
        <f t="shared" si="271"/>
        <v/>
      </c>
      <c r="CY487" s="4" t="str">
        <f t="shared" si="272"/>
        <v/>
      </c>
      <c r="CZ487" s="4" t="str">
        <f t="shared" si="273"/>
        <v/>
      </c>
    </row>
    <row r="488" spans="1:104" x14ac:dyDescent="0.25">
      <c r="A488" s="22"/>
      <c r="B488" s="22"/>
      <c r="C488" s="22"/>
      <c r="D488" s="154"/>
      <c r="G488" s="22"/>
      <c r="I488" s="22"/>
      <c r="AT488" s="3" t="str">
        <f t="shared" ca="1" si="254"/>
        <v/>
      </c>
      <c r="AU488" s="3" t="str">
        <f t="shared" si="255"/>
        <v/>
      </c>
      <c r="CE488" s="3" t="str">
        <f t="shared" si="256"/>
        <v/>
      </c>
      <c r="CF488" s="4" t="str">
        <f t="shared" si="274"/>
        <v/>
      </c>
      <c r="CG488" s="4" t="e">
        <f>IF(TRIM(MID(SUBSTITUTE($CE488," ",REPT(" ",99)),COLUMN(#REF!)*99-98,99))="","",DATEVALUE(TRIM(MID(SUBSTITUTE($CE488," ",REPT(" ",99)),COLUMN(#REF!)*99-98,99))))</f>
        <v>#REF!</v>
      </c>
      <c r="CH488" s="4" t="str">
        <f t="shared" si="257"/>
        <v/>
      </c>
      <c r="CI488" s="4" t="str">
        <f t="shared" si="258"/>
        <v/>
      </c>
      <c r="CJ488" s="4" t="str">
        <f t="shared" si="259"/>
        <v/>
      </c>
      <c r="CK488" s="4" t="str">
        <f t="shared" si="260"/>
        <v/>
      </c>
      <c r="CL488" s="4" t="str">
        <f t="shared" si="261"/>
        <v/>
      </c>
      <c r="CM488" s="4" t="str">
        <f t="shared" si="262"/>
        <v/>
      </c>
      <c r="CN488" s="4" t="str">
        <f t="shared" si="263"/>
        <v/>
      </c>
      <c r="CO488" s="4" t="str">
        <f t="shared" si="264"/>
        <v/>
      </c>
      <c r="CP488" s="3" t="str">
        <f t="shared" si="265"/>
        <v/>
      </c>
      <c r="CQ488" s="4" t="str">
        <f t="shared" si="275"/>
        <v/>
      </c>
      <c r="CR488" s="4" t="e">
        <f>IF(TRIM(MID(SUBSTITUTE($CP488," ",REPT(" ",99)),COLUMN(#REF!)*99-98,99))="","",DATEVALUE(TRIM(MID(SUBSTITUTE($CP488," ",REPT(" ",99)),COLUMN(#REF!)*99-98,99))))</f>
        <v>#REF!</v>
      </c>
      <c r="CS488" s="4" t="str">
        <f t="shared" si="266"/>
        <v/>
      </c>
      <c r="CT488" s="4" t="str">
        <f t="shared" si="267"/>
        <v/>
      </c>
      <c r="CU488" s="4" t="str">
        <f t="shared" si="268"/>
        <v/>
      </c>
      <c r="CV488" s="4" t="str">
        <f t="shared" si="269"/>
        <v/>
      </c>
      <c r="CW488" s="4" t="str">
        <f t="shared" si="270"/>
        <v/>
      </c>
      <c r="CX488" s="4" t="str">
        <f t="shared" si="271"/>
        <v/>
      </c>
      <c r="CY488" s="4" t="str">
        <f t="shared" si="272"/>
        <v/>
      </c>
      <c r="CZ488" s="4" t="str">
        <f t="shared" si="273"/>
        <v/>
      </c>
    </row>
    <row r="489" spans="1:104" x14ac:dyDescent="0.25">
      <c r="A489" s="22"/>
      <c r="B489" s="22"/>
      <c r="C489" s="22"/>
      <c r="D489" s="154"/>
      <c r="G489" s="22"/>
      <c r="I489" s="22"/>
      <c r="AT489" s="3" t="str">
        <f t="shared" ca="1" si="254"/>
        <v/>
      </c>
      <c r="AU489" s="3" t="str">
        <f t="shared" si="255"/>
        <v/>
      </c>
      <c r="CE489" s="3" t="str">
        <f t="shared" si="256"/>
        <v/>
      </c>
      <c r="CF489" s="4" t="str">
        <f t="shared" si="274"/>
        <v/>
      </c>
      <c r="CG489" s="4" t="e">
        <f>IF(TRIM(MID(SUBSTITUTE($CE489," ",REPT(" ",99)),COLUMN(#REF!)*99-98,99))="","",DATEVALUE(TRIM(MID(SUBSTITUTE($CE489," ",REPT(" ",99)),COLUMN(#REF!)*99-98,99))))</f>
        <v>#REF!</v>
      </c>
      <c r="CH489" s="4" t="str">
        <f t="shared" si="257"/>
        <v/>
      </c>
      <c r="CI489" s="4" t="str">
        <f t="shared" si="258"/>
        <v/>
      </c>
      <c r="CJ489" s="4" t="str">
        <f t="shared" si="259"/>
        <v/>
      </c>
      <c r="CK489" s="4" t="str">
        <f t="shared" si="260"/>
        <v/>
      </c>
      <c r="CL489" s="4" t="str">
        <f t="shared" si="261"/>
        <v/>
      </c>
      <c r="CM489" s="4" t="str">
        <f t="shared" si="262"/>
        <v/>
      </c>
      <c r="CN489" s="4" t="str">
        <f t="shared" si="263"/>
        <v/>
      </c>
      <c r="CO489" s="4" t="str">
        <f t="shared" si="264"/>
        <v/>
      </c>
      <c r="CP489" s="3" t="str">
        <f t="shared" si="265"/>
        <v/>
      </c>
      <c r="CQ489" s="4" t="str">
        <f t="shared" si="275"/>
        <v/>
      </c>
      <c r="CR489" s="4" t="e">
        <f>IF(TRIM(MID(SUBSTITUTE($CP489," ",REPT(" ",99)),COLUMN(#REF!)*99-98,99))="","",DATEVALUE(TRIM(MID(SUBSTITUTE($CP489," ",REPT(" ",99)),COLUMN(#REF!)*99-98,99))))</f>
        <v>#REF!</v>
      </c>
      <c r="CS489" s="4" t="str">
        <f t="shared" si="266"/>
        <v/>
      </c>
      <c r="CT489" s="4" t="str">
        <f t="shared" si="267"/>
        <v/>
      </c>
      <c r="CU489" s="4" t="str">
        <f t="shared" si="268"/>
        <v/>
      </c>
      <c r="CV489" s="4" t="str">
        <f t="shared" si="269"/>
        <v/>
      </c>
      <c r="CW489" s="4" t="str">
        <f t="shared" si="270"/>
        <v/>
      </c>
      <c r="CX489" s="4" t="str">
        <f t="shared" si="271"/>
        <v/>
      </c>
      <c r="CY489" s="4" t="str">
        <f t="shared" si="272"/>
        <v/>
      </c>
      <c r="CZ489" s="4" t="str">
        <f t="shared" si="273"/>
        <v/>
      </c>
    </row>
    <row r="490" spans="1:104" x14ac:dyDescent="0.25">
      <c r="A490" s="22"/>
      <c r="B490" s="22"/>
      <c r="C490" s="22"/>
      <c r="D490" s="154"/>
      <c r="G490" s="22"/>
      <c r="I490" s="22"/>
      <c r="AT490" s="3" t="str">
        <f t="shared" ca="1" si="254"/>
        <v/>
      </c>
      <c r="AU490" s="3" t="str">
        <f t="shared" si="255"/>
        <v/>
      </c>
      <c r="CE490" s="3" t="str">
        <f t="shared" si="256"/>
        <v/>
      </c>
      <c r="CF490" s="4" t="str">
        <f t="shared" si="274"/>
        <v/>
      </c>
      <c r="CG490" s="4" t="e">
        <f>IF(TRIM(MID(SUBSTITUTE($CE490," ",REPT(" ",99)),COLUMN(#REF!)*99-98,99))="","",DATEVALUE(TRIM(MID(SUBSTITUTE($CE490," ",REPT(" ",99)),COLUMN(#REF!)*99-98,99))))</f>
        <v>#REF!</v>
      </c>
      <c r="CH490" s="4" t="str">
        <f t="shared" si="257"/>
        <v/>
      </c>
      <c r="CI490" s="4" t="str">
        <f t="shared" si="258"/>
        <v/>
      </c>
      <c r="CJ490" s="4" t="str">
        <f t="shared" si="259"/>
        <v/>
      </c>
      <c r="CK490" s="4" t="str">
        <f t="shared" si="260"/>
        <v/>
      </c>
      <c r="CL490" s="4" t="str">
        <f t="shared" si="261"/>
        <v/>
      </c>
      <c r="CM490" s="4" t="str">
        <f t="shared" si="262"/>
        <v/>
      </c>
      <c r="CN490" s="4" t="str">
        <f t="shared" si="263"/>
        <v/>
      </c>
      <c r="CO490" s="4" t="str">
        <f t="shared" si="264"/>
        <v/>
      </c>
      <c r="CP490" s="3" t="str">
        <f t="shared" si="265"/>
        <v/>
      </c>
      <c r="CQ490" s="4" t="str">
        <f t="shared" si="275"/>
        <v/>
      </c>
      <c r="CR490" s="4" t="e">
        <f>IF(TRIM(MID(SUBSTITUTE($CP490," ",REPT(" ",99)),COLUMN(#REF!)*99-98,99))="","",DATEVALUE(TRIM(MID(SUBSTITUTE($CP490," ",REPT(" ",99)),COLUMN(#REF!)*99-98,99))))</f>
        <v>#REF!</v>
      </c>
      <c r="CS490" s="4" t="str">
        <f t="shared" si="266"/>
        <v/>
      </c>
      <c r="CT490" s="4" t="str">
        <f t="shared" si="267"/>
        <v/>
      </c>
      <c r="CU490" s="4" t="str">
        <f t="shared" si="268"/>
        <v/>
      </c>
      <c r="CV490" s="4" t="str">
        <f t="shared" si="269"/>
        <v/>
      </c>
      <c r="CW490" s="4" t="str">
        <f t="shared" si="270"/>
        <v/>
      </c>
      <c r="CX490" s="4" t="str">
        <f t="shared" si="271"/>
        <v/>
      </c>
      <c r="CY490" s="4" t="str">
        <f t="shared" si="272"/>
        <v/>
      </c>
      <c r="CZ490" s="4" t="str">
        <f t="shared" si="273"/>
        <v/>
      </c>
    </row>
    <row r="491" spans="1:104" x14ac:dyDescent="0.25">
      <c r="A491" s="22"/>
      <c r="B491" s="22"/>
      <c r="C491" s="22"/>
      <c r="D491" s="154"/>
      <c r="G491" s="22"/>
      <c r="I491" s="22"/>
      <c r="AT491" s="3" t="str">
        <f t="shared" ca="1" si="254"/>
        <v/>
      </c>
      <c r="AU491" s="3" t="str">
        <f t="shared" si="255"/>
        <v/>
      </c>
      <c r="CE491" s="3" t="str">
        <f t="shared" si="256"/>
        <v/>
      </c>
      <c r="CF491" s="4" t="str">
        <f t="shared" si="274"/>
        <v/>
      </c>
      <c r="CG491" s="4" t="e">
        <f>IF(TRIM(MID(SUBSTITUTE($CE491," ",REPT(" ",99)),COLUMN(#REF!)*99-98,99))="","",DATEVALUE(TRIM(MID(SUBSTITUTE($CE491," ",REPT(" ",99)),COLUMN(#REF!)*99-98,99))))</f>
        <v>#REF!</v>
      </c>
      <c r="CH491" s="4" t="str">
        <f t="shared" si="257"/>
        <v/>
      </c>
      <c r="CI491" s="4" t="str">
        <f t="shared" si="258"/>
        <v/>
      </c>
      <c r="CJ491" s="4" t="str">
        <f t="shared" si="259"/>
        <v/>
      </c>
      <c r="CK491" s="4" t="str">
        <f t="shared" si="260"/>
        <v/>
      </c>
      <c r="CL491" s="4" t="str">
        <f t="shared" si="261"/>
        <v/>
      </c>
      <c r="CM491" s="4" t="str">
        <f t="shared" si="262"/>
        <v/>
      </c>
      <c r="CN491" s="4" t="str">
        <f t="shared" si="263"/>
        <v/>
      </c>
      <c r="CO491" s="4" t="str">
        <f t="shared" si="264"/>
        <v/>
      </c>
      <c r="CP491" s="3" t="str">
        <f t="shared" si="265"/>
        <v/>
      </c>
      <c r="CQ491" s="4" t="str">
        <f t="shared" si="275"/>
        <v/>
      </c>
      <c r="CR491" s="4" t="e">
        <f>IF(TRIM(MID(SUBSTITUTE($CP491," ",REPT(" ",99)),COLUMN(#REF!)*99-98,99))="","",DATEVALUE(TRIM(MID(SUBSTITUTE($CP491," ",REPT(" ",99)),COLUMN(#REF!)*99-98,99))))</f>
        <v>#REF!</v>
      </c>
      <c r="CS491" s="4" t="str">
        <f t="shared" si="266"/>
        <v/>
      </c>
      <c r="CT491" s="4" t="str">
        <f t="shared" si="267"/>
        <v/>
      </c>
      <c r="CU491" s="4" t="str">
        <f t="shared" si="268"/>
        <v/>
      </c>
      <c r="CV491" s="4" t="str">
        <f t="shared" si="269"/>
        <v/>
      </c>
      <c r="CW491" s="4" t="str">
        <f t="shared" si="270"/>
        <v/>
      </c>
      <c r="CX491" s="4" t="str">
        <f t="shared" si="271"/>
        <v/>
      </c>
      <c r="CY491" s="4" t="str">
        <f t="shared" si="272"/>
        <v/>
      </c>
      <c r="CZ491" s="4" t="str">
        <f t="shared" si="273"/>
        <v/>
      </c>
    </row>
    <row r="492" spans="1:104" x14ac:dyDescent="0.25">
      <c r="A492" s="22"/>
      <c r="B492" s="22"/>
      <c r="C492" s="22"/>
      <c r="D492" s="154"/>
      <c r="G492" s="22"/>
      <c r="I492" s="22"/>
      <c r="AT492" s="3" t="str">
        <f t="shared" ca="1" si="254"/>
        <v/>
      </c>
      <c r="AU492" s="3" t="str">
        <f t="shared" si="255"/>
        <v/>
      </c>
      <c r="CE492" s="3" t="str">
        <f t="shared" si="256"/>
        <v/>
      </c>
      <c r="CF492" s="4" t="str">
        <f t="shared" si="274"/>
        <v/>
      </c>
      <c r="CG492" s="4" t="e">
        <f>IF(TRIM(MID(SUBSTITUTE($CE492," ",REPT(" ",99)),COLUMN(#REF!)*99-98,99))="","",DATEVALUE(TRIM(MID(SUBSTITUTE($CE492," ",REPT(" ",99)),COLUMN(#REF!)*99-98,99))))</f>
        <v>#REF!</v>
      </c>
      <c r="CH492" s="4" t="str">
        <f t="shared" si="257"/>
        <v/>
      </c>
      <c r="CI492" s="4" t="str">
        <f t="shared" si="258"/>
        <v/>
      </c>
      <c r="CJ492" s="4" t="str">
        <f t="shared" si="259"/>
        <v/>
      </c>
      <c r="CK492" s="4" t="str">
        <f t="shared" si="260"/>
        <v/>
      </c>
      <c r="CL492" s="4" t="str">
        <f t="shared" si="261"/>
        <v/>
      </c>
      <c r="CM492" s="4" t="str">
        <f t="shared" si="262"/>
        <v/>
      </c>
      <c r="CN492" s="4" t="str">
        <f t="shared" si="263"/>
        <v/>
      </c>
      <c r="CO492" s="4" t="str">
        <f t="shared" si="264"/>
        <v/>
      </c>
      <c r="CP492" s="3" t="str">
        <f t="shared" si="265"/>
        <v/>
      </c>
      <c r="CQ492" s="4" t="str">
        <f t="shared" si="275"/>
        <v/>
      </c>
      <c r="CR492" s="4" t="e">
        <f>IF(TRIM(MID(SUBSTITUTE($CP492," ",REPT(" ",99)),COLUMN(#REF!)*99-98,99))="","",DATEVALUE(TRIM(MID(SUBSTITUTE($CP492," ",REPT(" ",99)),COLUMN(#REF!)*99-98,99))))</f>
        <v>#REF!</v>
      </c>
      <c r="CS492" s="4" t="str">
        <f t="shared" si="266"/>
        <v/>
      </c>
      <c r="CT492" s="4" t="str">
        <f t="shared" si="267"/>
        <v/>
      </c>
      <c r="CU492" s="4" t="str">
        <f t="shared" si="268"/>
        <v/>
      </c>
      <c r="CV492" s="4" t="str">
        <f t="shared" si="269"/>
        <v/>
      </c>
      <c r="CW492" s="4" t="str">
        <f t="shared" si="270"/>
        <v/>
      </c>
      <c r="CX492" s="4" t="str">
        <f t="shared" si="271"/>
        <v/>
      </c>
      <c r="CY492" s="4" t="str">
        <f t="shared" si="272"/>
        <v/>
      </c>
      <c r="CZ492" s="4" t="str">
        <f t="shared" si="273"/>
        <v/>
      </c>
    </row>
    <row r="493" spans="1:104" x14ac:dyDescent="0.25">
      <c r="A493" s="22"/>
      <c r="B493" s="22"/>
      <c r="C493" s="22"/>
      <c r="D493" s="154"/>
      <c r="G493" s="22"/>
      <c r="I493" s="22"/>
      <c r="AT493" s="3" t="str">
        <f t="shared" ca="1" si="254"/>
        <v/>
      </c>
      <c r="AU493" s="3" t="str">
        <f t="shared" si="255"/>
        <v/>
      </c>
      <c r="CE493" s="3" t="str">
        <f t="shared" si="256"/>
        <v/>
      </c>
      <c r="CF493" s="4" t="str">
        <f t="shared" si="274"/>
        <v/>
      </c>
      <c r="CG493" s="4" t="e">
        <f>IF(TRIM(MID(SUBSTITUTE($CE493," ",REPT(" ",99)),COLUMN(#REF!)*99-98,99))="","",DATEVALUE(TRIM(MID(SUBSTITUTE($CE493," ",REPT(" ",99)),COLUMN(#REF!)*99-98,99))))</f>
        <v>#REF!</v>
      </c>
      <c r="CH493" s="4" t="str">
        <f t="shared" si="257"/>
        <v/>
      </c>
      <c r="CI493" s="4" t="str">
        <f t="shared" si="258"/>
        <v/>
      </c>
      <c r="CJ493" s="4" t="str">
        <f t="shared" si="259"/>
        <v/>
      </c>
      <c r="CK493" s="4" t="str">
        <f t="shared" si="260"/>
        <v/>
      </c>
      <c r="CL493" s="4" t="str">
        <f t="shared" si="261"/>
        <v/>
      </c>
      <c r="CM493" s="4" t="str">
        <f t="shared" si="262"/>
        <v/>
      </c>
      <c r="CN493" s="4" t="str">
        <f t="shared" si="263"/>
        <v/>
      </c>
      <c r="CO493" s="4" t="str">
        <f t="shared" si="264"/>
        <v/>
      </c>
      <c r="CP493" s="3" t="str">
        <f t="shared" si="265"/>
        <v/>
      </c>
      <c r="CQ493" s="4" t="str">
        <f t="shared" si="275"/>
        <v/>
      </c>
      <c r="CR493" s="4" t="e">
        <f>IF(TRIM(MID(SUBSTITUTE($CP493," ",REPT(" ",99)),COLUMN(#REF!)*99-98,99))="","",DATEVALUE(TRIM(MID(SUBSTITUTE($CP493," ",REPT(" ",99)),COLUMN(#REF!)*99-98,99))))</f>
        <v>#REF!</v>
      </c>
      <c r="CS493" s="4" t="str">
        <f t="shared" si="266"/>
        <v/>
      </c>
      <c r="CT493" s="4" t="str">
        <f t="shared" si="267"/>
        <v/>
      </c>
      <c r="CU493" s="4" t="str">
        <f t="shared" si="268"/>
        <v/>
      </c>
      <c r="CV493" s="4" t="str">
        <f t="shared" si="269"/>
        <v/>
      </c>
      <c r="CW493" s="4" t="str">
        <f t="shared" si="270"/>
        <v/>
      </c>
      <c r="CX493" s="4" t="str">
        <f t="shared" si="271"/>
        <v/>
      </c>
      <c r="CY493" s="4" t="str">
        <f t="shared" si="272"/>
        <v/>
      </c>
      <c r="CZ493" s="4" t="str">
        <f t="shared" si="273"/>
        <v/>
      </c>
    </row>
    <row r="494" spans="1:104" x14ac:dyDescent="0.25">
      <c r="A494" s="22"/>
      <c r="B494" s="22"/>
      <c r="C494" s="22"/>
      <c r="D494" s="154"/>
      <c r="G494" s="22"/>
      <c r="I494" s="22"/>
    </row>
    <row r="495" spans="1:104" x14ac:dyDescent="0.25">
      <c r="A495" s="22"/>
      <c r="B495" s="22"/>
      <c r="C495" s="22"/>
      <c r="D495" s="154"/>
      <c r="G495" s="22"/>
      <c r="I495" s="22"/>
    </row>
    <row r="496" spans="1:104" x14ac:dyDescent="0.25">
      <c r="A496" s="22"/>
      <c r="B496" s="22"/>
      <c r="C496" s="22"/>
      <c r="D496" s="154"/>
      <c r="G496" s="22"/>
      <c r="I496" s="22"/>
    </row>
    <row r="497" spans="1:9" x14ac:dyDescent="0.25">
      <c r="A497" s="22"/>
      <c r="B497" s="22"/>
      <c r="C497" s="22"/>
      <c r="D497" s="154"/>
      <c r="G497" s="22"/>
      <c r="I497" s="22"/>
    </row>
    <row r="498" spans="1:9" x14ac:dyDescent="0.25">
      <c r="A498" s="22"/>
      <c r="B498" s="22"/>
      <c r="C498" s="22"/>
      <c r="D498" s="154"/>
      <c r="G498" s="22"/>
      <c r="I498" s="22"/>
    </row>
    <row r="499" spans="1:9" x14ac:dyDescent="0.25">
      <c r="A499" s="22"/>
      <c r="B499" s="22"/>
      <c r="C499" s="22"/>
      <c r="D499" s="154"/>
      <c r="G499" s="22"/>
      <c r="I499" s="22"/>
    </row>
    <row r="500" spans="1:9" x14ac:dyDescent="0.25">
      <c r="A500" s="22"/>
      <c r="B500" s="22"/>
      <c r="C500" s="22"/>
      <c r="D500" s="154"/>
      <c r="G500" s="22"/>
      <c r="I500" s="22"/>
    </row>
    <row r="501" spans="1:9" x14ac:dyDescent="0.25">
      <c r="A501" s="22"/>
      <c r="B501" s="22"/>
      <c r="C501" s="22"/>
      <c r="D501" s="154"/>
      <c r="G501" s="22"/>
      <c r="I501" s="22"/>
    </row>
    <row r="502" spans="1:9" x14ac:dyDescent="0.25">
      <c r="A502" s="22"/>
      <c r="B502" s="22"/>
      <c r="C502" s="22"/>
      <c r="D502" s="154"/>
      <c r="G502" s="22"/>
      <c r="I502" s="22"/>
    </row>
    <row r="503" spans="1:9" x14ac:dyDescent="0.25">
      <c r="A503" s="22"/>
      <c r="B503" s="22"/>
      <c r="C503" s="22"/>
      <c r="D503" s="154"/>
      <c r="G503" s="22"/>
      <c r="I503" s="22"/>
    </row>
    <row r="504" spans="1:9" x14ac:dyDescent="0.25">
      <c r="A504" s="22"/>
      <c r="B504" s="22"/>
      <c r="C504" s="22"/>
      <c r="D504" s="154"/>
      <c r="G504" s="22"/>
      <c r="I504" s="22"/>
    </row>
    <row r="505" spans="1:9" x14ac:dyDescent="0.25">
      <c r="A505" s="22"/>
      <c r="B505" s="22"/>
      <c r="C505" s="22"/>
      <c r="D505" s="154"/>
      <c r="G505" s="22"/>
      <c r="I505" s="22"/>
    </row>
    <row r="506" spans="1:9" x14ac:dyDescent="0.25">
      <c r="A506" s="22"/>
      <c r="B506" s="22"/>
      <c r="C506" s="22"/>
      <c r="D506" s="154"/>
      <c r="G506" s="22"/>
      <c r="I506" s="22"/>
    </row>
    <row r="507" spans="1:9" x14ac:dyDescent="0.25">
      <c r="A507" s="22"/>
      <c r="B507" s="22"/>
      <c r="C507" s="22"/>
      <c r="D507" s="154"/>
      <c r="G507" s="22"/>
      <c r="I507" s="22"/>
    </row>
    <row r="508" spans="1:9" x14ac:dyDescent="0.25">
      <c r="A508" s="22"/>
      <c r="B508" s="22"/>
      <c r="C508" s="22"/>
      <c r="D508" s="154"/>
      <c r="G508" s="22"/>
      <c r="I508" s="22"/>
    </row>
    <row r="509" spans="1:9" x14ac:dyDescent="0.25">
      <c r="A509" s="22"/>
      <c r="B509" s="22"/>
      <c r="C509" s="22"/>
      <c r="D509" s="154"/>
      <c r="G509" s="22"/>
      <c r="I509" s="22"/>
    </row>
    <row r="510" spans="1:9" x14ac:dyDescent="0.25">
      <c r="A510" s="22"/>
      <c r="B510" s="22"/>
      <c r="C510" s="22"/>
      <c r="D510" s="154"/>
      <c r="G510" s="22"/>
      <c r="I510" s="22"/>
    </row>
    <row r="511" spans="1:9" x14ac:dyDescent="0.25">
      <c r="A511" s="22"/>
      <c r="B511" s="22"/>
      <c r="C511" s="22"/>
      <c r="D511" s="154"/>
      <c r="G511" s="22"/>
      <c r="I511" s="22"/>
    </row>
    <row r="512" spans="1:9" x14ac:dyDescent="0.25">
      <c r="A512" s="22"/>
      <c r="B512" s="22"/>
      <c r="C512" s="22"/>
      <c r="D512" s="154"/>
      <c r="G512" s="22"/>
      <c r="I512" s="22"/>
    </row>
    <row r="513" spans="1:9" x14ac:dyDescent="0.25">
      <c r="A513" s="22"/>
      <c r="B513" s="22"/>
      <c r="C513" s="22"/>
      <c r="D513" s="154"/>
      <c r="G513" s="22"/>
      <c r="I513" s="22"/>
    </row>
    <row r="514" spans="1:9" x14ac:dyDescent="0.25">
      <c r="A514" s="22"/>
      <c r="B514" s="22"/>
      <c r="C514" s="22"/>
      <c r="D514" s="154"/>
      <c r="G514" s="22"/>
      <c r="I514" s="22"/>
    </row>
    <row r="515" spans="1:9" x14ac:dyDescent="0.25">
      <c r="A515" s="22"/>
      <c r="B515" s="22"/>
      <c r="C515" s="22"/>
      <c r="D515" s="154"/>
      <c r="G515" s="22"/>
      <c r="I515" s="22"/>
    </row>
    <row r="516" spans="1:9" x14ac:dyDescent="0.25">
      <c r="A516" s="22"/>
      <c r="B516" s="22"/>
      <c r="C516" s="22"/>
      <c r="D516" s="154"/>
      <c r="G516" s="22"/>
      <c r="I516" s="22"/>
    </row>
    <row r="517" spans="1:9" x14ac:dyDescent="0.25">
      <c r="A517" s="22"/>
      <c r="B517" s="22"/>
      <c r="C517" s="22"/>
      <c r="D517" s="154"/>
      <c r="G517" s="22"/>
      <c r="I517" s="22"/>
    </row>
    <row r="518" spans="1:9" x14ac:dyDescent="0.25">
      <c r="A518" s="22"/>
      <c r="B518" s="22"/>
      <c r="C518" s="22"/>
      <c r="D518" s="154"/>
      <c r="G518" s="22"/>
      <c r="I518" s="22"/>
    </row>
    <row r="519" spans="1:9" x14ac:dyDescent="0.25">
      <c r="A519" s="22"/>
      <c r="B519" s="22"/>
      <c r="C519" s="22"/>
      <c r="D519" s="154"/>
      <c r="G519" s="22"/>
      <c r="I519" s="22"/>
    </row>
    <row r="520" spans="1:9" x14ac:dyDescent="0.25">
      <c r="A520" s="22"/>
      <c r="B520" s="22"/>
      <c r="C520" s="22"/>
      <c r="D520" s="154"/>
      <c r="G520" s="22"/>
      <c r="I520" s="22"/>
    </row>
    <row r="521" spans="1:9" x14ac:dyDescent="0.25">
      <c r="A521" s="22"/>
      <c r="B521" s="22"/>
      <c r="C521" s="22"/>
      <c r="D521" s="154"/>
      <c r="G521" s="22"/>
      <c r="I521" s="22"/>
    </row>
    <row r="522" spans="1:9" x14ac:dyDescent="0.25">
      <c r="A522" s="22"/>
      <c r="B522" s="22"/>
      <c r="C522" s="22"/>
      <c r="D522" s="154"/>
      <c r="G522" s="22"/>
      <c r="I522" s="22"/>
    </row>
    <row r="523" spans="1:9" x14ac:dyDescent="0.25">
      <c r="A523" s="22"/>
      <c r="B523" s="22"/>
      <c r="C523" s="22"/>
      <c r="D523" s="154"/>
      <c r="G523" s="22"/>
      <c r="I523" s="22"/>
    </row>
    <row r="524" spans="1:9" x14ac:dyDescent="0.25">
      <c r="A524" s="22"/>
      <c r="B524" s="22"/>
      <c r="C524" s="22"/>
      <c r="D524" s="154"/>
      <c r="G524" s="22"/>
      <c r="I524" s="22"/>
    </row>
    <row r="525" spans="1:9" x14ac:dyDescent="0.25">
      <c r="A525" s="22"/>
      <c r="B525" s="22"/>
      <c r="C525" s="22"/>
      <c r="D525" s="154"/>
      <c r="G525" s="22"/>
      <c r="I525" s="22"/>
    </row>
    <row r="526" spans="1:9" x14ac:dyDescent="0.25">
      <c r="A526" s="22"/>
      <c r="B526" s="22"/>
      <c r="C526" s="22"/>
      <c r="D526" s="154"/>
      <c r="G526" s="22"/>
      <c r="I526" s="22"/>
    </row>
    <row r="527" spans="1:9" x14ac:dyDescent="0.25">
      <c r="A527" s="22"/>
      <c r="B527" s="22"/>
      <c r="C527" s="22"/>
      <c r="D527" s="154"/>
      <c r="G527" s="22"/>
      <c r="I527" s="22"/>
    </row>
    <row r="528" spans="1:9" x14ac:dyDescent="0.25">
      <c r="A528" s="22"/>
      <c r="B528" s="22"/>
      <c r="C528" s="22"/>
      <c r="D528" s="154"/>
      <c r="G528" s="22"/>
      <c r="I528" s="22"/>
    </row>
    <row r="529" spans="1:9" x14ac:dyDescent="0.25">
      <c r="A529" s="22"/>
      <c r="B529" s="22"/>
      <c r="C529" s="22"/>
      <c r="D529" s="154"/>
      <c r="G529" s="22"/>
      <c r="I529" s="22"/>
    </row>
    <row r="530" spans="1:9" x14ac:dyDescent="0.25">
      <c r="A530" s="22"/>
      <c r="B530" s="22"/>
      <c r="C530" s="22"/>
      <c r="D530" s="154"/>
      <c r="G530" s="22"/>
      <c r="I530" s="22"/>
    </row>
    <row r="531" spans="1:9" x14ac:dyDescent="0.25">
      <c r="A531" s="22"/>
      <c r="B531" s="22"/>
      <c r="C531" s="22"/>
      <c r="D531" s="154"/>
      <c r="G531" s="22"/>
      <c r="I531" s="22"/>
    </row>
    <row r="532" spans="1:9" x14ac:dyDescent="0.25">
      <c r="A532" s="22"/>
      <c r="B532" s="22"/>
      <c r="C532" s="22"/>
      <c r="D532" s="154"/>
      <c r="G532" s="22"/>
      <c r="I532" s="22"/>
    </row>
    <row r="533" spans="1:9" x14ac:dyDescent="0.25">
      <c r="A533" s="22"/>
      <c r="B533" s="22"/>
      <c r="C533" s="22"/>
      <c r="D533" s="154"/>
      <c r="G533" s="22"/>
      <c r="I533" s="22"/>
    </row>
  </sheetData>
  <autoFilter ref="A3:CZ493"/>
  <mergeCells count="28">
    <mergeCell ref="AP1:AP3"/>
    <mergeCell ref="AQ1:AQ3"/>
    <mergeCell ref="G1:I2"/>
    <mergeCell ref="J1:K2"/>
    <mergeCell ref="AL1:AM2"/>
    <mergeCell ref="X1:Z2"/>
    <mergeCell ref="AA1:AK2"/>
    <mergeCell ref="T1:T3"/>
    <mergeCell ref="U1:U3"/>
    <mergeCell ref="V1:V3"/>
    <mergeCell ref="W1:W3"/>
    <mergeCell ref="AN1:AN3"/>
    <mergeCell ref="AT2:AU2"/>
    <mergeCell ref="A1:A3"/>
    <mergeCell ref="B1:B3"/>
    <mergeCell ref="C1:C3"/>
    <mergeCell ref="D1:D3"/>
    <mergeCell ref="E1:E3"/>
    <mergeCell ref="F1:F3"/>
    <mergeCell ref="L1:L3"/>
    <mergeCell ref="M1:M3"/>
    <mergeCell ref="N1:N3"/>
    <mergeCell ref="O1:O3"/>
    <mergeCell ref="P1:P3"/>
    <mergeCell ref="Q1:Q3"/>
    <mergeCell ref="R1:R3"/>
    <mergeCell ref="S1:S3"/>
    <mergeCell ref="AO1:AO3"/>
  </mergeCells>
  <pageMargins left="0.15748031496063" right="0.15748031496063" top="0.74803149606299202" bottom="0.74803149606299202" header="0.31496062992126" footer="0.31496062992126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Легенда</vt:lpstr>
      <vt:lpstr>заустване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ZAleksieva</dc:creator>
  <cp:lastModifiedBy>Кирил Христов</cp:lastModifiedBy>
  <cp:lastPrinted>2014-04-01T07:58:00Z</cp:lastPrinted>
  <dcterms:created xsi:type="dcterms:W3CDTF">2013-02-12T10:31:00Z</dcterms:created>
  <dcterms:modified xsi:type="dcterms:W3CDTF">2026-10-06T06:45:56Z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A234746A9EFA4EAD87217B3E0B3647E6_12</vt:lpwstr>
  </property>
  <property fmtid="{D5CDD505-2E9C-101B-9397-08002B2CF9AE}" pid="3" name="KSOProductBuildVer">
    <vt:lpwstr>1033-12.2.0.13215</vt:lpwstr>
  </property>
</Properties>
</file>